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úpravy" sheetId="2" r:id="rId2"/>
    <sheet name="02 - Zdravotechnika" sheetId="3" r:id="rId3"/>
    <sheet name="03 - Vytápění" sheetId="4" r:id="rId4"/>
    <sheet name="04 - Silnoproudé elektroi...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'01 - Stavební úpravy'!$C$93:$K$473</definedName>
    <definedName name="_xlnm.Print_Area" localSheetId="1">'01 - Stavební úpravy'!$C$4:$J$39,'01 - Stavební úpravy'!$C$45:$J$75,'01 - Stavební úpravy'!$C$81:$K$473</definedName>
    <definedName name="_xlnm.Print_Titles" localSheetId="1">'01 - Stavební úpravy'!$93:$93</definedName>
    <definedName name="_xlnm._FilterDatabase" localSheetId="2" hidden="1">'02 - Zdravotechnika'!$C$82:$K$149</definedName>
    <definedName name="_xlnm.Print_Area" localSheetId="2">'02 - Zdravotechnika'!$C$4:$J$39,'02 - Zdravotechnika'!$C$45:$J$64,'02 - Zdravotechnika'!$C$70:$K$149</definedName>
    <definedName name="_xlnm.Print_Titles" localSheetId="2">'02 - Zdravotechnika'!$82:$82</definedName>
    <definedName name="_xlnm._FilterDatabase" localSheetId="3" hidden="1">'03 - Vytápění'!$C$81:$K$174</definedName>
    <definedName name="_xlnm.Print_Area" localSheetId="3">'03 - Vytápění'!$C$4:$J$39,'03 - Vytápění'!$C$45:$J$63,'03 - Vytápění'!$C$69:$K$174</definedName>
    <definedName name="_xlnm.Print_Titles" localSheetId="3">'03 - Vytápění'!$81:$81</definedName>
    <definedName name="_xlnm._FilterDatabase" localSheetId="4" hidden="1">'04 - Silnoproudé elektroi...'!$C$90:$K$451</definedName>
    <definedName name="_xlnm.Print_Area" localSheetId="4">'04 - Silnoproudé elektroi...'!$C$4:$J$39,'04 - Silnoproudé elektroi...'!$C$45:$J$72,'04 - Silnoproudé elektroi...'!$C$78:$K$451</definedName>
    <definedName name="_xlnm.Print_Titles" localSheetId="4">'04 - Silnoproudé elektroi...'!$90:$90</definedName>
    <definedName name="_xlnm._FilterDatabase" localSheetId="5" hidden="1">'VRN - Vedlejší rozpočtové...'!$C$79:$K$109</definedName>
    <definedName name="_xlnm.Print_Area" localSheetId="5">'VRN - Vedlejší rozpočtové...'!$C$4:$J$39,'VRN - Vedlejší rozpočtové...'!$C$45:$J$61,'VRN - Vedlejší rozpočtové...'!$C$67:$K$109</definedName>
    <definedName name="_xlnm.Print_Titles" localSheetId="5">'VRN - Vedlejší rozpočtové...'!$79:$79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6"/>
  <c r="BH86"/>
  <c r="BG86"/>
  <c r="BF86"/>
  <c r="T86"/>
  <c r="R86"/>
  <c r="P86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74"/>
  <c r="E7"/>
  <c r="E48"/>
  <c i="5" r="J37"/>
  <c r="J36"/>
  <c i="1" r="AY58"/>
  <c i="5" r="J35"/>
  <c i="1" r="AX58"/>
  <c i="5" r="BI451"/>
  <c r="BH451"/>
  <c r="BG451"/>
  <c r="BF451"/>
  <c r="T451"/>
  <c r="R451"/>
  <c r="P451"/>
  <c r="BI450"/>
  <c r="BH450"/>
  <c r="BG450"/>
  <c r="BF450"/>
  <c r="T450"/>
  <c r="R450"/>
  <c r="P450"/>
  <c r="BI449"/>
  <c r="BH449"/>
  <c r="BG449"/>
  <c r="BF449"/>
  <c r="T449"/>
  <c r="R449"/>
  <c r="P449"/>
  <c r="BI448"/>
  <c r="BH448"/>
  <c r="BG448"/>
  <c r="BF448"/>
  <c r="T448"/>
  <c r="R448"/>
  <c r="P448"/>
  <c r="BI447"/>
  <c r="BH447"/>
  <c r="BG447"/>
  <c r="BF447"/>
  <c r="T447"/>
  <c r="R447"/>
  <c r="P447"/>
  <c r="BI446"/>
  <c r="BH446"/>
  <c r="BG446"/>
  <c r="BF446"/>
  <c r="T446"/>
  <c r="R446"/>
  <c r="P446"/>
  <c r="BI445"/>
  <c r="BH445"/>
  <c r="BG445"/>
  <c r="BF445"/>
  <c r="T445"/>
  <c r="R445"/>
  <c r="P445"/>
  <c r="BI444"/>
  <c r="BH444"/>
  <c r="BG444"/>
  <c r="BF444"/>
  <c r="T444"/>
  <c r="R444"/>
  <c r="P444"/>
  <c r="BI443"/>
  <c r="BH443"/>
  <c r="BG443"/>
  <c r="BF443"/>
  <c r="T443"/>
  <c r="R443"/>
  <c r="P443"/>
  <c r="BI442"/>
  <c r="BH442"/>
  <c r="BG442"/>
  <c r="BF442"/>
  <c r="T442"/>
  <c r="R442"/>
  <c r="P442"/>
  <c r="BI441"/>
  <c r="BH441"/>
  <c r="BG441"/>
  <c r="BF441"/>
  <c r="T441"/>
  <c r="R441"/>
  <c r="P441"/>
  <c r="BI437"/>
  <c r="BH437"/>
  <c r="BG437"/>
  <c r="BF437"/>
  <c r="T437"/>
  <c r="R437"/>
  <c r="P437"/>
  <c r="BI434"/>
  <c r="BH434"/>
  <c r="BG434"/>
  <c r="BF434"/>
  <c r="T434"/>
  <c r="R434"/>
  <c r="P434"/>
  <c r="BI433"/>
  <c r="BH433"/>
  <c r="BG433"/>
  <c r="BF433"/>
  <c r="T433"/>
  <c r="R433"/>
  <c r="P433"/>
  <c r="BI431"/>
  <c r="BH431"/>
  <c r="BG431"/>
  <c r="BF431"/>
  <c r="T431"/>
  <c r="R431"/>
  <c r="P431"/>
  <c r="BI427"/>
  <c r="BH427"/>
  <c r="BG427"/>
  <c r="BF427"/>
  <c r="T427"/>
  <c r="R427"/>
  <c r="P427"/>
  <c r="BI425"/>
  <c r="BH425"/>
  <c r="BG425"/>
  <c r="BF425"/>
  <c r="T425"/>
  <c r="R425"/>
  <c r="P425"/>
  <c r="BI419"/>
  <c r="BH419"/>
  <c r="BG419"/>
  <c r="BF419"/>
  <c r="T419"/>
  <c r="R419"/>
  <c r="P419"/>
  <c r="BI417"/>
  <c r="BH417"/>
  <c r="BG417"/>
  <c r="BF417"/>
  <c r="T417"/>
  <c r="R417"/>
  <c r="P417"/>
  <c r="BI413"/>
  <c r="BH413"/>
  <c r="BG413"/>
  <c r="BF413"/>
  <c r="T413"/>
  <c r="R413"/>
  <c r="P413"/>
  <c r="BI409"/>
  <c r="BH409"/>
  <c r="BG409"/>
  <c r="BF409"/>
  <c r="T409"/>
  <c r="R409"/>
  <c r="P409"/>
  <c r="BI403"/>
  <c r="BH403"/>
  <c r="BG403"/>
  <c r="BF403"/>
  <c r="T403"/>
  <c r="R403"/>
  <c r="P403"/>
  <c r="BI399"/>
  <c r="BH399"/>
  <c r="BG399"/>
  <c r="BF399"/>
  <c r="T399"/>
  <c r="R399"/>
  <c r="P399"/>
  <c r="BI395"/>
  <c r="BH395"/>
  <c r="BG395"/>
  <c r="BF395"/>
  <c r="T395"/>
  <c r="R395"/>
  <c r="P395"/>
  <c r="BI391"/>
  <c r="BH391"/>
  <c r="BG391"/>
  <c r="BF391"/>
  <c r="T391"/>
  <c r="R391"/>
  <c r="P391"/>
  <c r="BI387"/>
  <c r="BH387"/>
  <c r="BG387"/>
  <c r="BF387"/>
  <c r="T387"/>
  <c r="R387"/>
  <c r="P387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6"/>
  <c r="BH376"/>
  <c r="BG376"/>
  <c r="BF376"/>
  <c r="T376"/>
  <c r="R376"/>
  <c r="P376"/>
  <c r="BI374"/>
  <c r="BH374"/>
  <c r="BG374"/>
  <c r="BF374"/>
  <c r="T374"/>
  <c r="R374"/>
  <c r="P374"/>
  <c r="BI371"/>
  <c r="BH371"/>
  <c r="BG371"/>
  <c r="BF371"/>
  <c r="T371"/>
  <c r="R371"/>
  <c r="P371"/>
  <c r="BI369"/>
  <c r="BH369"/>
  <c r="BG369"/>
  <c r="BF369"/>
  <c r="T369"/>
  <c r="R369"/>
  <c r="P369"/>
  <c r="BI366"/>
  <c r="BH366"/>
  <c r="BG366"/>
  <c r="BF366"/>
  <c r="T366"/>
  <c r="R366"/>
  <c r="P366"/>
  <c r="BI364"/>
  <c r="BH364"/>
  <c r="BG364"/>
  <c r="BF364"/>
  <c r="T364"/>
  <c r="R364"/>
  <c r="P364"/>
  <c r="BI351"/>
  <c r="BH351"/>
  <c r="BG351"/>
  <c r="BF351"/>
  <c r="T351"/>
  <c r="R351"/>
  <c r="P351"/>
  <c r="BI347"/>
  <c r="BH347"/>
  <c r="BG347"/>
  <c r="BF347"/>
  <c r="T347"/>
  <c r="R347"/>
  <c r="P347"/>
  <c r="BI343"/>
  <c r="BH343"/>
  <c r="BG343"/>
  <c r="BF343"/>
  <c r="T343"/>
  <c r="R343"/>
  <c r="P343"/>
  <c r="BI339"/>
  <c r="BH339"/>
  <c r="BG339"/>
  <c r="BF339"/>
  <c r="T339"/>
  <c r="R339"/>
  <c r="P339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5"/>
  <c r="BH305"/>
  <c r="BG305"/>
  <c r="BF305"/>
  <c r="T305"/>
  <c r="R305"/>
  <c r="P305"/>
  <c r="BI301"/>
  <c r="BH301"/>
  <c r="BG301"/>
  <c r="BF301"/>
  <c r="T301"/>
  <c r="R301"/>
  <c r="P301"/>
  <c r="BI299"/>
  <c r="BH299"/>
  <c r="BG299"/>
  <c r="BF299"/>
  <c r="T299"/>
  <c r="R299"/>
  <c r="P299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6"/>
  <c r="BH256"/>
  <c r="BG256"/>
  <c r="BF256"/>
  <c r="T256"/>
  <c r="R256"/>
  <c r="P256"/>
  <c r="BI250"/>
  <c r="BH250"/>
  <c r="BG250"/>
  <c r="BF250"/>
  <c r="T250"/>
  <c r="R250"/>
  <c r="P250"/>
  <c r="BI248"/>
  <c r="BH248"/>
  <c r="BG248"/>
  <c r="BF248"/>
  <c r="T248"/>
  <c r="R248"/>
  <c r="P248"/>
  <c r="BI243"/>
  <c r="BH243"/>
  <c r="BG243"/>
  <c r="BF243"/>
  <c r="T243"/>
  <c r="R243"/>
  <c r="P243"/>
  <c r="BI238"/>
  <c r="BH238"/>
  <c r="BG238"/>
  <c r="BF238"/>
  <c r="T238"/>
  <c r="R238"/>
  <c r="P238"/>
  <c r="BI236"/>
  <c r="BH236"/>
  <c r="BG236"/>
  <c r="BF236"/>
  <c r="T236"/>
  <c r="R236"/>
  <c r="P236"/>
  <c r="BI231"/>
  <c r="BH231"/>
  <c r="BG231"/>
  <c r="BF231"/>
  <c r="T231"/>
  <c r="R231"/>
  <c r="P231"/>
  <c r="BI229"/>
  <c r="BH229"/>
  <c r="BG229"/>
  <c r="BF229"/>
  <c r="T229"/>
  <c r="R229"/>
  <c r="P229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0"/>
  <c r="BH210"/>
  <c r="BG210"/>
  <c r="BF210"/>
  <c r="T210"/>
  <c r="R210"/>
  <c r="P210"/>
  <c r="BI209"/>
  <c r="BH209"/>
  <c r="BG209"/>
  <c r="BF209"/>
  <c r="T209"/>
  <c r="R209"/>
  <c r="P209"/>
  <c r="BI204"/>
  <c r="BH204"/>
  <c r="BG204"/>
  <c r="BF204"/>
  <c r="T204"/>
  <c r="R204"/>
  <c r="P204"/>
  <c r="BI198"/>
  <c r="BH198"/>
  <c r="BG198"/>
  <c r="BF198"/>
  <c r="T198"/>
  <c r="R198"/>
  <c r="P198"/>
  <c r="BI196"/>
  <c r="BH196"/>
  <c r="BG196"/>
  <c r="BF196"/>
  <c r="T196"/>
  <c r="R196"/>
  <c r="P196"/>
  <c r="BI191"/>
  <c r="BH191"/>
  <c r="BG191"/>
  <c r="BF191"/>
  <c r="T191"/>
  <c r="R191"/>
  <c r="P191"/>
  <c r="BI189"/>
  <c r="BH189"/>
  <c r="BG189"/>
  <c r="BF189"/>
  <c r="T189"/>
  <c r="R189"/>
  <c r="P189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T122"/>
  <c r="R123"/>
  <c r="R122"/>
  <c r="P123"/>
  <c r="P122"/>
  <c r="BI121"/>
  <c r="BH121"/>
  <c r="BG121"/>
  <c r="BF121"/>
  <c r="T121"/>
  <c r="R121"/>
  <c r="P121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85"/>
  <c r="E7"/>
  <c r="E48"/>
  <c i="4" r="J37"/>
  <c r="J36"/>
  <c i="1" r="AY57"/>
  <c i="4" r="J35"/>
  <c i="1" r="AX57"/>
  <c i="4"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55"/>
  <c r="J17"/>
  <c r="J12"/>
  <c r="J52"/>
  <c r="E7"/>
  <c r="E72"/>
  <c i="3" r="J37"/>
  <c r="J36"/>
  <c i="1" r="AY56"/>
  <c i="3" r="J35"/>
  <c i="1" r="AX56"/>
  <c i="3"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80"/>
  <c r="J17"/>
  <c r="J12"/>
  <c r="J77"/>
  <c r="E7"/>
  <c r="E48"/>
  <c i="2" r="J96"/>
  <c r="J37"/>
  <c r="J36"/>
  <c i="1" r="AY55"/>
  <c i="2" r="J35"/>
  <c i="1" r="AX55"/>
  <c i="2" r="BI470"/>
  <c r="BH470"/>
  <c r="BG470"/>
  <c r="BF470"/>
  <c r="T470"/>
  <c r="R470"/>
  <c r="P470"/>
  <c r="BI465"/>
  <c r="BH465"/>
  <c r="BG465"/>
  <c r="BF465"/>
  <c r="T465"/>
  <c r="R465"/>
  <c r="P465"/>
  <c r="BI460"/>
  <c r="BH460"/>
  <c r="BG460"/>
  <c r="BF460"/>
  <c r="T460"/>
  <c r="R460"/>
  <c r="P460"/>
  <c r="BI455"/>
  <c r="BH455"/>
  <c r="BG455"/>
  <c r="BF455"/>
  <c r="T455"/>
  <c r="R455"/>
  <c r="P455"/>
  <c r="BI452"/>
  <c r="BH452"/>
  <c r="BG452"/>
  <c r="BF452"/>
  <c r="T452"/>
  <c r="R452"/>
  <c r="P452"/>
  <c r="BI449"/>
  <c r="BH449"/>
  <c r="BG449"/>
  <c r="BF449"/>
  <c r="T449"/>
  <c r="R449"/>
  <c r="P449"/>
  <c r="BI444"/>
  <c r="BH444"/>
  <c r="BG444"/>
  <c r="BF444"/>
  <c r="T444"/>
  <c r="R444"/>
  <c r="P444"/>
  <c r="BI438"/>
  <c r="BH438"/>
  <c r="BG438"/>
  <c r="BF438"/>
  <c r="T438"/>
  <c r="R438"/>
  <c r="P438"/>
  <c r="BI432"/>
  <c r="BH432"/>
  <c r="BG432"/>
  <c r="BF432"/>
  <c r="T432"/>
  <c r="R432"/>
  <c r="P432"/>
  <c r="BI427"/>
  <c r="BH427"/>
  <c r="BG427"/>
  <c r="BF427"/>
  <c r="T427"/>
  <c r="R427"/>
  <c r="P427"/>
  <c r="BI422"/>
  <c r="BH422"/>
  <c r="BG422"/>
  <c r="BF422"/>
  <c r="T422"/>
  <c r="R422"/>
  <c r="P422"/>
  <c r="BI418"/>
  <c r="BH418"/>
  <c r="BG418"/>
  <c r="BF418"/>
  <c r="T418"/>
  <c r="R418"/>
  <c r="P418"/>
  <c r="BI412"/>
  <c r="BH412"/>
  <c r="BG412"/>
  <c r="BF412"/>
  <c r="T412"/>
  <c r="R412"/>
  <c r="P412"/>
  <c r="BI406"/>
  <c r="BH406"/>
  <c r="BG406"/>
  <c r="BF406"/>
  <c r="T406"/>
  <c r="R406"/>
  <c r="P406"/>
  <c r="BI400"/>
  <c r="BH400"/>
  <c r="BG400"/>
  <c r="BF400"/>
  <c r="T400"/>
  <c r="R400"/>
  <c r="P400"/>
  <c r="BI397"/>
  <c r="BH397"/>
  <c r="BG397"/>
  <c r="BF397"/>
  <c r="T397"/>
  <c r="R397"/>
  <c r="P397"/>
  <c r="BI392"/>
  <c r="BH392"/>
  <c r="BG392"/>
  <c r="BF392"/>
  <c r="T392"/>
  <c r="R392"/>
  <c r="P392"/>
  <c r="BI389"/>
  <c r="BH389"/>
  <c r="BG389"/>
  <c r="BF389"/>
  <c r="T389"/>
  <c r="R389"/>
  <c r="P389"/>
  <c r="BI383"/>
  <c r="BH383"/>
  <c r="BG383"/>
  <c r="BF383"/>
  <c r="T383"/>
  <c r="R383"/>
  <c r="P383"/>
  <c r="BI377"/>
  <c r="BH377"/>
  <c r="BG377"/>
  <c r="BF377"/>
  <c r="T377"/>
  <c r="R377"/>
  <c r="P377"/>
  <c r="BI371"/>
  <c r="BH371"/>
  <c r="BG371"/>
  <c r="BF371"/>
  <c r="T371"/>
  <c r="R371"/>
  <c r="P371"/>
  <c r="BI361"/>
  <c r="BH361"/>
  <c r="BG361"/>
  <c r="BF361"/>
  <c r="T361"/>
  <c r="R361"/>
  <c r="P361"/>
  <c r="BI351"/>
  <c r="BH351"/>
  <c r="BG351"/>
  <c r="BF351"/>
  <c r="T351"/>
  <c r="R351"/>
  <c r="P351"/>
  <c r="BI341"/>
  <c r="BH341"/>
  <c r="BG341"/>
  <c r="BF341"/>
  <c r="T341"/>
  <c r="R341"/>
  <c r="P341"/>
  <c r="BI338"/>
  <c r="BH338"/>
  <c r="BG338"/>
  <c r="BF338"/>
  <c r="T338"/>
  <c r="R338"/>
  <c r="P338"/>
  <c r="BI332"/>
  <c r="BH332"/>
  <c r="BG332"/>
  <c r="BF332"/>
  <c r="T332"/>
  <c r="R332"/>
  <c r="P332"/>
  <c r="BI326"/>
  <c r="BH326"/>
  <c r="BG326"/>
  <c r="BF326"/>
  <c r="T326"/>
  <c r="R326"/>
  <c r="P326"/>
  <c r="BI323"/>
  <c r="BH323"/>
  <c r="BG323"/>
  <c r="BF323"/>
  <c r="T323"/>
  <c r="R323"/>
  <c r="P323"/>
  <c r="BI317"/>
  <c r="BH317"/>
  <c r="BG317"/>
  <c r="BF317"/>
  <c r="T317"/>
  <c r="R317"/>
  <c r="P317"/>
  <c r="BI311"/>
  <c r="BH311"/>
  <c r="BG311"/>
  <c r="BF311"/>
  <c r="T311"/>
  <c r="R311"/>
  <c r="P311"/>
  <c r="BI305"/>
  <c r="BH305"/>
  <c r="BG305"/>
  <c r="BF305"/>
  <c r="T305"/>
  <c r="R305"/>
  <c r="P305"/>
  <c r="BI299"/>
  <c r="BH299"/>
  <c r="BG299"/>
  <c r="BF299"/>
  <c r="T299"/>
  <c r="R299"/>
  <c r="P299"/>
  <c r="BI293"/>
  <c r="BH293"/>
  <c r="BG293"/>
  <c r="BF293"/>
  <c r="T293"/>
  <c r="R293"/>
  <c r="P293"/>
  <c r="BI287"/>
  <c r="BH287"/>
  <c r="BG287"/>
  <c r="BF287"/>
  <c r="T287"/>
  <c r="R287"/>
  <c r="P287"/>
  <c r="BI281"/>
  <c r="BH281"/>
  <c r="BG281"/>
  <c r="BF281"/>
  <c r="T281"/>
  <c r="R281"/>
  <c r="P281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59"/>
  <c r="BH259"/>
  <c r="BG259"/>
  <c r="BF259"/>
  <c r="T259"/>
  <c r="R259"/>
  <c r="P259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32"/>
  <c r="BH232"/>
  <c r="BG232"/>
  <c r="BF232"/>
  <c r="T232"/>
  <c r="R232"/>
  <c r="P232"/>
  <c r="BI229"/>
  <c r="BH229"/>
  <c r="BG229"/>
  <c r="BF229"/>
  <c r="T229"/>
  <c r="R229"/>
  <c r="P229"/>
  <c r="BI224"/>
  <c r="BH224"/>
  <c r="BG224"/>
  <c r="BF224"/>
  <c r="T224"/>
  <c r="R224"/>
  <c r="P224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T209"/>
  <c r="R210"/>
  <c r="R209"/>
  <c r="P210"/>
  <c r="P209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76"/>
  <c r="BH176"/>
  <c r="BG176"/>
  <c r="BF176"/>
  <c r="T176"/>
  <c r="T175"/>
  <c r="R176"/>
  <c r="R175"/>
  <c r="P176"/>
  <c r="P175"/>
  <c r="BI154"/>
  <c r="BH154"/>
  <c r="BG154"/>
  <c r="BF154"/>
  <c r="T154"/>
  <c r="T153"/>
  <c r="T152"/>
  <c r="R154"/>
  <c r="R153"/>
  <c r="P154"/>
  <c r="P153"/>
  <c r="P152"/>
  <c r="BI132"/>
  <c r="BH132"/>
  <c r="BG132"/>
  <c r="BF132"/>
  <c r="T132"/>
  <c r="R132"/>
  <c r="P132"/>
  <c r="BI110"/>
  <c r="BH110"/>
  <c r="BG110"/>
  <c r="BF110"/>
  <c r="T110"/>
  <c r="R110"/>
  <c r="P110"/>
  <c r="BI99"/>
  <c r="BH99"/>
  <c r="BG99"/>
  <c r="BF99"/>
  <c r="T99"/>
  <c r="R99"/>
  <c r="P99"/>
  <c r="J61"/>
  <c r="J91"/>
  <c r="J90"/>
  <c r="F90"/>
  <c r="F88"/>
  <c r="E86"/>
  <c r="J55"/>
  <c r="J54"/>
  <c r="F54"/>
  <c r="F52"/>
  <c r="E50"/>
  <c r="J18"/>
  <c r="E18"/>
  <c r="F91"/>
  <c r="J17"/>
  <c r="J12"/>
  <c r="J88"/>
  <c r="E7"/>
  <c r="E84"/>
  <c i="1" r="L50"/>
  <c r="AM50"/>
  <c r="AM49"/>
  <c r="L49"/>
  <c r="AM47"/>
  <c r="L47"/>
  <c r="L45"/>
  <c r="L44"/>
  <c i="2" r="BK332"/>
  <c r="J250"/>
  <c r="BK198"/>
  <c i="3" r="J100"/>
  <c r="J87"/>
  <c i="4" r="BK117"/>
  <c r="BK126"/>
  <c i="5" r="J434"/>
  <c r="BK162"/>
  <c r="BK150"/>
  <c r="BK441"/>
  <c i="2" r="J438"/>
  <c r="J377"/>
  <c r="BK269"/>
  <c i="3" r="J92"/>
  <c r="J97"/>
  <c r="J138"/>
  <c i="4" r="J103"/>
  <c r="BK157"/>
  <c i="5" r="J113"/>
  <c r="BK180"/>
  <c r="J115"/>
  <c r="BK157"/>
  <c i="2" r="J132"/>
  <c i="3" r="J109"/>
  <c r="BK98"/>
  <c r="J91"/>
  <c i="4" r="BK165"/>
  <c r="BK144"/>
  <c r="J156"/>
  <c i="5" r="J155"/>
  <c r="J142"/>
  <c r="J437"/>
  <c r="BK279"/>
  <c r="J229"/>
  <c i="4" r="BK136"/>
  <c r="BK92"/>
  <c r="BK87"/>
  <c r="J85"/>
  <c i="5" r="BK105"/>
  <c r="BK437"/>
  <c r="J409"/>
  <c r="BK250"/>
  <c r="BK189"/>
  <c r="J399"/>
  <c i="2" r="J412"/>
  <c r="BK377"/>
  <c r="J332"/>
  <c r="J281"/>
  <c r="J224"/>
  <c i="3" r="J144"/>
  <c r="J149"/>
  <c i="4" r="J88"/>
  <c r="BK149"/>
  <c r="J173"/>
  <c r="BK169"/>
  <c i="5" r="BK399"/>
  <c r="J217"/>
  <c r="J125"/>
  <c r="BK181"/>
  <c i="2" r="F34"/>
  <c r="J465"/>
  <c r="J392"/>
  <c r="BK338"/>
  <c r="BK299"/>
  <c r="J253"/>
  <c r="BK214"/>
  <c i="3" r="J102"/>
  <c r="BK141"/>
  <c r="J147"/>
  <c i="4" r="J117"/>
  <c r="BK163"/>
  <c r="BK139"/>
  <c i="5" r="J307"/>
  <c r="BK444"/>
  <c r="BK328"/>
  <c r="BK107"/>
  <c r="BK433"/>
  <c i="2" r="J418"/>
  <c r="BK371"/>
  <c r="J305"/>
  <c r="BK232"/>
  <c i="3" r="BK139"/>
  <c r="BK88"/>
  <c i="4" r="BK100"/>
  <c r="J164"/>
  <c r="J84"/>
  <c i="5" r="BK293"/>
  <c r="J347"/>
  <c r="J136"/>
  <c i="6" r="J90"/>
  <c i="2" r="BK422"/>
  <c r="J338"/>
  <c r="BK253"/>
  <c i="3" r="BK136"/>
  <c r="BK124"/>
  <c i="4" r="J127"/>
  <c r="BK123"/>
  <c r="J121"/>
  <c i="5" r="BK409"/>
  <c r="BK121"/>
  <c r="J364"/>
  <c r="BK307"/>
  <c r="J290"/>
  <c i="3" r="J132"/>
  <c r="J85"/>
  <c r="BK91"/>
  <c i="4" r="J124"/>
  <c r="J91"/>
  <c r="BK159"/>
  <c i="5" r="J441"/>
  <c r="J256"/>
  <c r="J191"/>
  <c r="J101"/>
  <c r="J165"/>
  <c r="J377"/>
  <c r="J107"/>
  <c i="6" r="J98"/>
  <c i="3" r="BK143"/>
  <c r="BK138"/>
  <c r="J136"/>
  <c r="J128"/>
  <c r="J139"/>
  <c r="BK127"/>
  <c i="4" r="J122"/>
  <c r="BK156"/>
  <c r="BK107"/>
  <c r="J159"/>
  <c r="BK108"/>
  <c r="BK166"/>
  <c r="J114"/>
  <c r="BK150"/>
  <c r="BK95"/>
  <c i="5" r="BK385"/>
  <c r="J323"/>
  <c r="BK383"/>
  <c r="BK364"/>
  <c r="BK451"/>
  <c r="BK374"/>
  <c i="6" r="J86"/>
  <c i="2" r="J452"/>
  <c r="J400"/>
  <c r="J341"/>
  <c r="J214"/>
  <c i="3" r="J131"/>
  <c i="4" r="BK121"/>
  <c r="BK154"/>
  <c r="J90"/>
  <c r="BK148"/>
  <c i="5" r="BK238"/>
  <c r="BK123"/>
  <c r="J384"/>
  <c r="BK220"/>
  <c r="J374"/>
  <c i="6" r="J94"/>
  <c i="2" r="BK110"/>
  <c i="3" r="BK99"/>
  <c i="4" r="J166"/>
  <c r="J92"/>
  <c r="J168"/>
  <c r="BK127"/>
  <c i="5" r="J376"/>
  <c r="J127"/>
  <c r="BK125"/>
  <c r="BK384"/>
  <c r="BK174"/>
  <c i="6" r="BK86"/>
  <c i="3" r="BK100"/>
  <c i="4" r="BK128"/>
  <c r="BK137"/>
  <c r="BK146"/>
  <c r="J147"/>
  <c i="5" r="J328"/>
  <c r="J270"/>
  <c r="BK326"/>
  <c r="BK387"/>
  <c r="BK445"/>
  <c r="BK366"/>
  <c r="J379"/>
  <c r="J121"/>
  <c i="2" r="J444"/>
  <c r="BK397"/>
  <c r="BK326"/>
  <c r="J275"/>
  <c r="J210"/>
  <c r="J34"/>
  <c i="4" r="BK109"/>
  <c i="5" r="BK431"/>
  <c r="J274"/>
  <c r="J310"/>
  <c i="2" r="BK470"/>
  <c r="BK341"/>
  <c r="BK265"/>
  <c r="J219"/>
  <c i="3" r="J148"/>
  <c r="BK129"/>
  <c r="BK147"/>
  <c i="4" r="BK97"/>
  <c r="J152"/>
  <c i="5" r="BK229"/>
  <c r="J305"/>
  <c r="BK94"/>
  <c r="BK371"/>
  <c i="2" r="J449"/>
  <c r="J397"/>
  <c r="BK275"/>
  <c r="BK176"/>
  <c i="3" r="J94"/>
  <c r="BK106"/>
  <c i="4" r="BK152"/>
  <c r="J128"/>
  <c r="J112"/>
  <c i="5" r="BK391"/>
  <c r="BK108"/>
  <c r="BK417"/>
  <c r="BK136"/>
  <c i="3" r="BK146"/>
  <c r="BK115"/>
  <c r="J110"/>
  <c i="4" r="J134"/>
  <c r="J87"/>
  <c r="J131"/>
  <c r="J123"/>
  <c i="5" r="BK351"/>
  <c r="J320"/>
  <c r="J299"/>
  <c r="J431"/>
  <c r="J250"/>
  <c i="2" r="F37"/>
  <c i="4" r="BK103"/>
  <c r="J105"/>
  <c i="5" r="J413"/>
  <c r="BK170"/>
  <c r="J387"/>
  <c r="BK282"/>
  <c i="3" r="J141"/>
  <c r="J111"/>
  <c r="BK119"/>
  <c i="4" r="J138"/>
  <c r="J120"/>
  <c r="J100"/>
  <c i="5" r="BK447"/>
  <c r="J419"/>
  <c r="BK274"/>
  <c r="BK196"/>
  <c r="BK315"/>
  <c i="6" r="BK106"/>
  <c i="2" r="F35"/>
  <c i="3" r="BK118"/>
  <c r="BK94"/>
  <c i="4" r="J140"/>
  <c r="J153"/>
  <c r="BK85"/>
  <c i="5" r="J351"/>
  <c r="J395"/>
  <c r="J157"/>
  <c r="J238"/>
  <c i="2" r="BK452"/>
  <c r="J317"/>
  <c r="J259"/>
  <c r="BK132"/>
  <c i="3" r="BK114"/>
  <c r="BK103"/>
  <c r="BK109"/>
  <c i="4" r="BK151"/>
  <c r="J125"/>
  <c i="5" r="J450"/>
  <c r="BK434"/>
  <c r="BK138"/>
  <c r="BK382"/>
  <c i="2" r="J299"/>
  <c r="BK219"/>
  <c i="3" r="J103"/>
  <c r="J123"/>
  <c r="BK117"/>
  <c i="4" r="J132"/>
  <c r="BK89"/>
  <c i="5" r="BK284"/>
  <c r="J391"/>
  <c r="BK419"/>
  <c i="6" r="J106"/>
  <c i="3" r="BK102"/>
  <c r="BK101"/>
  <c r="J133"/>
  <c r="J101"/>
  <c i="4" r="BK118"/>
  <c r="BK164"/>
  <c r="BK101"/>
  <c i="5" r="J231"/>
  <c r="BK299"/>
  <c i="2" r="BK465"/>
  <c r="J422"/>
  <c r="BK293"/>
  <c r="J232"/>
  <c r="J176"/>
  <c i="3" r="BK89"/>
  <c i="4" r="J155"/>
  <c r="J118"/>
  <c i="5" r="J162"/>
  <c r="BK318"/>
  <c r="J331"/>
  <c r="J443"/>
  <c r="J170"/>
  <c i="3" r="BK112"/>
  <c r="BK123"/>
  <c r="BK121"/>
  <c i="4" r="J108"/>
  <c r="BK162"/>
  <c r="J113"/>
  <c i="5" r="BK256"/>
  <c r="J181"/>
  <c r="BK446"/>
  <c r="J339"/>
  <c r="J180"/>
  <c r="J301"/>
  <c i="2" r="F36"/>
  <c i="4" r="BK112"/>
  <c r="BK143"/>
  <c i="5" r="J123"/>
  <c r="BK165"/>
  <c r="J99"/>
  <c r="J210"/>
  <c i="2" r="BK432"/>
  <c r="J361"/>
  <c r="J293"/>
  <c i="1" r="AS54"/>
  <c i="3" r="J137"/>
  <c i="4" r="J151"/>
  <c r="J93"/>
  <c r="J86"/>
  <c i="5" r="J385"/>
  <c r="J243"/>
  <c r="J160"/>
  <c r="BK217"/>
  <c i="2" r="J455"/>
  <c r="J351"/>
  <c r="J202"/>
  <c i="3" r="BK144"/>
  <c r="BK148"/>
  <c r="BK92"/>
  <c r="BK132"/>
  <c i="4" r="J160"/>
  <c r="J167"/>
  <c i="5" r="J204"/>
  <c r="BK310"/>
  <c r="J266"/>
  <c r="J94"/>
  <c r="BK115"/>
  <c i="3" r="BK86"/>
  <c r="J86"/>
  <c r="BK133"/>
  <c i="4" r="J110"/>
  <c r="J143"/>
  <c r="J116"/>
  <c r="J137"/>
  <c i="5" r="BK449"/>
  <c r="J444"/>
  <c r="BK379"/>
  <c r="BK175"/>
  <c r="BK381"/>
  <c r="J177"/>
  <c r="BK99"/>
  <c i="2" r="J99"/>
  <c i="3" r="BK131"/>
  <c r="BK93"/>
  <c r="J112"/>
  <c r="BK105"/>
  <c r="BK85"/>
  <c r="J129"/>
  <c r="J104"/>
  <c i="4" r="BK91"/>
  <c r="BK138"/>
  <c r="BK135"/>
  <c r="J149"/>
  <c r="BK93"/>
  <c r="J133"/>
  <c i="5" r="J445"/>
  <c r="J433"/>
  <c r="J100"/>
  <c r="BK395"/>
  <c r="J318"/>
  <c r="J133"/>
  <c r="J131"/>
  <c i="2" r="J460"/>
  <c r="BK305"/>
  <c r="BK250"/>
  <c r="BK99"/>
  <c i="3" r="BK122"/>
  <c i="4" r="J89"/>
  <c r="J126"/>
  <c r="BK122"/>
  <c i="5" r="BK450"/>
  <c r="J315"/>
  <c r="BK442"/>
  <c r="BK155"/>
  <c r="J114"/>
  <c i="3" r="BK87"/>
  <c r="BK96"/>
  <c r="J96"/>
  <c i="4" r="J115"/>
  <c r="BK115"/>
  <c r="BK94"/>
  <c r="J163"/>
  <c i="5" r="J106"/>
  <c r="BK287"/>
  <c r="BK448"/>
  <c r="J427"/>
  <c r="J174"/>
  <c i="4" r="J104"/>
  <c r="BK116"/>
  <c r="J106"/>
  <c r="BK110"/>
  <c r="BK134"/>
  <c i="5" r="J442"/>
  <c r="BK133"/>
  <c r="J189"/>
  <c r="J343"/>
  <c r="J369"/>
  <c r="BK290"/>
  <c r="BK198"/>
  <c r="BK295"/>
  <c i="6" r="J102"/>
  <c i="2" r="BK427"/>
  <c r="BK351"/>
  <c r="J287"/>
  <c r="BK259"/>
  <c r="J200"/>
  <c i="3" r="J99"/>
  <c r="BK149"/>
  <c r="J127"/>
  <c i="4" r="J95"/>
  <c r="J146"/>
  <c r="BK171"/>
  <c r="BK84"/>
  <c i="5" r="J417"/>
  <c r="J150"/>
  <c r="J403"/>
  <c i="2" r="J427"/>
  <c r="BK383"/>
  <c r="BK272"/>
  <c r="BK207"/>
  <c i="3" r="BK90"/>
  <c r="J124"/>
  <c i="4" r="J101"/>
  <c r="BK119"/>
  <c r="J130"/>
  <c i="5" r="J366"/>
  <c r="J381"/>
  <c r="J98"/>
  <c r="J223"/>
  <c i="2" r="J470"/>
  <c r="J406"/>
  <c r="J311"/>
  <c r="BK229"/>
  <c r="J110"/>
  <c i="3" r="BK140"/>
  <c i="4" r="J102"/>
  <c r="BK167"/>
  <c r="BK130"/>
  <c i="5" r="J175"/>
  <c r="BK231"/>
  <c r="BK184"/>
  <c i="2" r="BK210"/>
  <c r="BK438"/>
  <c r="BK392"/>
  <c r="BK281"/>
  <c r="J229"/>
  <c i="3" r="BK95"/>
  <c r="J117"/>
  <c i="4" r="J129"/>
  <c r="BK114"/>
  <c r="J109"/>
  <c r="J94"/>
  <c i="5" r="BK98"/>
  <c r="J383"/>
  <c r="BK320"/>
  <c i="6" r="BK90"/>
  <c i="2" r="BK412"/>
  <c r="BK323"/>
  <c r="BK247"/>
  <c i="3" r="BK145"/>
  <c r="J122"/>
  <c r="BK111"/>
  <c i="4" r="J141"/>
  <c r="BK155"/>
  <c r="BK88"/>
  <c i="5" r="BK377"/>
  <c r="BK376"/>
  <c r="BK343"/>
  <c i="2" r="J198"/>
  <c i="3" r="J140"/>
  <c r="J113"/>
  <c i="4" r="BK168"/>
  <c i="3" r="J120"/>
  <c i="5" r="J282"/>
  <c r="BK152"/>
  <c r="J152"/>
  <c r="BK100"/>
  <c r="J209"/>
  <c r="BK222"/>
  <c i="6" r="J82"/>
  <c i="2" r="BK444"/>
  <c r="BK389"/>
  <c r="J272"/>
  <c r="BK204"/>
  <c i="3" r="J115"/>
  <c r="J116"/>
  <c r="J95"/>
  <c i="4" r="BK120"/>
  <c r="J98"/>
  <c r="BK142"/>
  <c i="5" r="BK101"/>
  <c r="J262"/>
  <c r="BK443"/>
  <c r="BK266"/>
  <c r="BK347"/>
  <c i="3" r="J130"/>
  <c r="J88"/>
  <c r="BK113"/>
  <c r="J135"/>
  <c i="4" r="J136"/>
  <c r="J157"/>
  <c r="BK141"/>
  <c r="BK160"/>
  <c r="J99"/>
  <c i="5" r="J371"/>
  <c r="BK305"/>
  <c r="J312"/>
  <c r="BK131"/>
  <c r="BK248"/>
  <c r="BK243"/>
  <c i="2" r="J154"/>
  <c i="4" r="BK129"/>
  <c r="J165"/>
  <c r="J171"/>
  <c r="BK86"/>
  <c r="BK124"/>
  <c r="BK140"/>
  <c r="J169"/>
  <c r="BK96"/>
  <c i="5" r="J222"/>
  <c r="J446"/>
  <c r="J236"/>
  <c r="J449"/>
  <c r="J167"/>
  <c r="BK236"/>
  <c r="BK427"/>
  <c r="J284"/>
  <c r="J220"/>
  <c i="2" r="BK455"/>
  <c r="BK418"/>
  <c r="J383"/>
  <c r="J323"/>
  <c r="J247"/>
  <c r="J204"/>
  <c r="BK154"/>
  <c i="3" r="BK128"/>
  <c r="BK104"/>
  <c r="BK130"/>
  <c i="4" r="BK113"/>
  <c r="BK102"/>
  <c r="J111"/>
  <c r="J162"/>
  <c i="5" r="J295"/>
  <c r="J279"/>
  <c r="BK204"/>
  <c r="BK403"/>
  <c r="J138"/>
  <c i="2" r="BK460"/>
  <c r="BK400"/>
  <c r="J326"/>
  <c r="BK202"/>
  <c i="3" r="J121"/>
  <c r="J106"/>
  <c r="J89"/>
  <c i="4" r="BK153"/>
  <c r="BK133"/>
  <c r="J154"/>
  <c i="5" r="BK160"/>
  <c r="BK209"/>
  <c r="BK223"/>
  <c r="BK323"/>
  <c r="BK113"/>
  <c i="2" r="J389"/>
  <c r="BK287"/>
  <c r="J207"/>
  <c i="3" r="J114"/>
  <c r="J125"/>
  <c r="J108"/>
  <c i="4" r="BK104"/>
  <c r="BK90"/>
  <c r="BK111"/>
  <c i="5" r="BK312"/>
  <c r="J425"/>
  <c r="J184"/>
  <c i="6" r="BK94"/>
  <c i="3" r="BK120"/>
  <c r="BK137"/>
  <c r="J119"/>
  <c i="4" r="BK147"/>
  <c r="BK105"/>
  <c r="J97"/>
  <c r="BK98"/>
  <c i="5" r="BK413"/>
  <c r="BK339"/>
  <c r="J112"/>
  <c r="J277"/>
  <c r="J447"/>
  <c r="BK277"/>
  <c r="J326"/>
  <c r="J196"/>
  <c i="6" r="BK102"/>
  <c i="3" r="J93"/>
  <c r="BK135"/>
  <c r="J105"/>
  <c r="J146"/>
  <c r="J98"/>
  <c i="4" r="BK99"/>
  <c r="J148"/>
  <c i="5" r="BK210"/>
  <c r="J248"/>
  <c r="BK301"/>
  <c r="BK262"/>
  <c r="BK112"/>
  <c i="2" r="J432"/>
  <c r="BK361"/>
  <c r="BK317"/>
  <c r="J265"/>
  <c r="BK200"/>
  <c i="3" r="J90"/>
  <c r="BK110"/>
  <c i="4" r="J107"/>
  <c r="BK125"/>
  <c r="J158"/>
  <c i="5" r="BK425"/>
  <c r="BK331"/>
  <c r="J293"/>
  <c i="6" r="BK82"/>
  <c i="3" r="BK134"/>
  <c r="BK108"/>
  <c r="J143"/>
  <c r="J145"/>
  <c i="4" r="J144"/>
  <c r="J135"/>
  <c r="J139"/>
  <c i="5" r="J448"/>
  <c r="BK167"/>
  <c r="J108"/>
  <c r="J382"/>
  <c r="J105"/>
  <c i="6" r="BK98"/>
  <c i="3" r="BK116"/>
  <c i="4" r="J142"/>
  <c r="J150"/>
  <c r="BK173"/>
  <c r="BK106"/>
  <c r="J96"/>
  <c r="BK131"/>
  <c i="5" r="BK369"/>
  <c r="J451"/>
  <c r="BK142"/>
  <c r="BK270"/>
  <c r="BK177"/>
  <c r="BK114"/>
  <c r="BK127"/>
  <c i="2" r="BK449"/>
  <c r="BK406"/>
  <c r="J371"/>
  <c r="BK311"/>
  <c r="J269"/>
  <c r="BK224"/>
  <c i="3" r="J118"/>
  <c r="J134"/>
  <c r="BK125"/>
  <c r="BK97"/>
  <c i="4" r="BK158"/>
  <c r="J119"/>
  <c r="BK132"/>
  <c i="5" r="J198"/>
  <c r="BK106"/>
  <c r="J287"/>
  <c r="BK191"/>
  <c i="2" l="1" r="R152"/>
  <c r="R197"/>
  <c r="R231"/>
  <c r="R274"/>
  <c r="P454"/>
  <c i="3" r="T84"/>
  <c r="T126"/>
  <c i="4" r="P145"/>
  <c i="2" r="P197"/>
  <c r="T213"/>
  <c r="BK340"/>
  <c r="J340"/>
  <c r="J73"/>
  <c r="BK454"/>
  <c r="J454"/>
  <c r="J74"/>
  <c i="3" r="P84"/>
  <c r="P126"/>
  <c i="4" r="R145"/>
  <c i="5" r="T124"/>
  <c r="P173"/>
  <c r="T173"/>
  <c r="R276"/>
  <c r="P386"/>
  <c i="2" r="BK98"/>
  <c r="J98"/>
  <c r="J63"/>
  <c r="BK197"/>
  <c r="J197"/>
  <c r="J67"/>
  <c r="BK213"/>
  <c r="J213"/>
  <c r="J70"/>
  <c r="BK274"/>
  <c r="J274"/>
  <c r="J72"/>
  <c r="P274"/>
  <c r="T454"/>
  <c i="3" r="T107"/>
  <c r="R142"/>
  <c i="4" r="T83"/>
  <c r="T161"/>
  <c i="5" r="BK93"/>
  <c r="R124"/>
  <c r="BK173"/>
  <c r="J173"/>
  <c r="J65"/>
  <c r="BK276"/>
  <c r="J276"/>
  <c r="J67"/>
  <c r="R338"/>
  <c r="P380"/>
  <c r="T436"/>
  <c i="2" r="R98"/>
  <c r="R97"/>
  <c r="P231"/>
  <c r="R340"/>
  <c i="3" r="R84"/>
  <c r="R126"/>
  <c i="4" r="BK145"/>
  <c r="J145"/>
  <c r="J61"/>
  <c i="5" r="P124"/>
  <c r="BK195"/>
  <c r="J195"/>
  <c r="J66"/>
  <c r="T276"/>
  <c r="T386"/>
  <c i="2" r="T98"/>
  <c r="T97"/>
  <c r="R213"/>
  <c r="P340"/>
  <c i="3" r="BK107"/>
  <c r="J107"/>
  <c r="J61"/>
  <c r="BK142"/>
  <c r="J142"/>
  <c r="J63"/>
  <c i="4" r="P83"/>
  <c r="P82"/>
  <c i="1" r="AU57"/>
  <c i="4" r="P161"/>
  <c i="5" r="P93"/>
  <c r="BK141"/>
  <c r="J141"/>
  <c r="J64"/>
  <c r="R195"/>
  <c r="T338"/>
  <c r="R380"/>
  <c r="BK436"/>
  <c r="J436"/>
  <c r="J71"/>
  <c i="2" r="T231"/>
  <c r="T274"/>
  <c r="R454"/>
  <c i="3" r="P107"/>
  <c r="T142"/>
  <c i="4" r="T145"/>
  <c i="5" r="R93"/>
  <c r="R141"/>
  <c r="P195"/>
  <c r="BK338"/>
  <c r="J338"/>
  <c r="J68"/>
  <c r="R386"/>
  <c i="6" r="P81"/>
  <c r="P80"/>
  <c i="1" r="AU59"/>
  <c i="2" r="T197"/>
  <c r="P213"/>
  <c r="P212"/>
  <c i="3" r="BK84"/>
  <c r="BK83"/>
  <c r="J83"/>
  <c r="BK126"/>
  <c r="J126"/>
  <c r="J62"/>
  <c i="4" r="R83"/>
  <c r="R82"/>
  <c r="R161"/>
  <c i="5" r="BK124"/>
  <c r="J124"/>
  <c r="J63"/>
  <c r="T141"/>
  <c r="R173"/>
  <c r="P276"/>
  <c r="BK386"/>
  <c r="J386"/>
  <c r="J70"/>
  <c r="R436"/>
  <c i="6" r="R81"/>
  <c r="R80"/>
  <c i="2" r="P98"/>
  <c r="P97"/>
  <c r="P95"/>
  <c r="P94"/>
  <c i="1" r="AU55"/>
  <c i="2" r="BK231"/>
  <c r="J231"/>
  <c r="J71"/>
  <c r="T340"/>
  <c i="3" r="R107"/>
  <c r="P142"/>
  <c i="4" r="BK83"/>
  <c r="BK82"/>
  <c r="J82"/>
  <c r="BK161"/>
  <c r="J161"/>
  <c r="J62"/>
  <c i="5" r="T93"/>
  <c r="P141"/>
  <c r="T195"/>
  <c r="P338"/>
  <c r="BK380"/>
  <c r="J380"/>
  <c r="J69"/>
  <c r="T380"/>
  <c r="P436"/>
  <c i="6" r="BK81"/>
  <c r="J81"/>
  <c r="J60"/>
  <c r="T81"/>
  <c r="T80"/>
  <c i="5" r="BK122"/>
  <c r="J122"/>
  <c r="J62"/>
  <c i="2" r="BK153"/>
  <c r="J153"/>
  <c r="J65"/>
  <c r="BK209"/>
  <c r="J209"/>
  <c r="J68"/>
  <c r="BK175"/>
  <c r="J175"/>
  <c r="J66"/>
  <c i="6" r="BE82"/>
  <c r="BE102"/>
  <c r="BE86"/>
  <c r="BE90"/>
  <c i="5" r="J93"/>
  <c r="J61"/>
  <c i="6" r="J52"/>
  <c r="E70"/>
  <c r="F77"/>
  <c r="BE106"/>
  <c r="BE94"/>
  <c r="BE98"/>
  <c i="5" r="E81"/>
  <c r="BE106"/>
  <c r="BE107"/>
  <c r="BE125"/>
  <c r="BE155"/>
  <c r="BE157"/>
  <c r="BE175"/>
  <c r="BE177"/>
  <c r="BE189"/>
  <c r="BE210"/>
  <c r="BE293"/>
  <c r="BE310"/>
  <c r="BE366"/>
  <c r="BE371"/>
  <c r="BE377"/>
  <c r="BE382"/>
  <c i="4" r="J59"/>
  <c i="5" r="BE152"/>
  <c r="BE160"/>
  <c r="BE287"/>
  <c r="BE385"/>
  <c r="BE434"/>
  <c r="BE437"/>
  <c r="BE450"/>
  <c r="J52"/>
  <c r="BE100"/>
  <c r="BE105"/>
  <c r="BE108"/>
  <c r="BE123"/>
  <c r="BE138"/>
  <c r="BE167"/>
  <c r="BE184"/>
  <c r="BE220"/>
  <c r="BE229"/>
  <c r="BE243"/>
  <c r="BE256"/>
  <c r="BE284"/>
  <c r="BE295"/>
  <c r="BE312"/>
  <c r="BE369"/>
  <c r="BE379"/>
  <c r="BE419"/>
  <c i="4" r="J83"/>
  <c r="J60"/>
  <c i="5" r="BE99"/>
  <c r="BE115"/>
  <c r="BE181"/>
  <c r="BE204"/>
  <c r="BE217"/>
  <c r="BE279"/>
  <c r="BE282"/>
  <c r="BE290"/>
  <c r="BE307"/>
  <c r="BE315"/>
  <c r="BE374"/>
  <c r="BE376"/>
  <c r="BE387"/>
  <c r="BE391"/>
  <c r="BE413"/>
  <c r="BE417"/>
  <c r="BE441"/>
  <c r="BE442"/>
  <c r="BE444"/>
  <c r="BE446"/>
  <c r="BE447"/>
  <c r="BE451"/>
  <c r="BE113"/>
  <c r="BE121"/>
  <c r="BE133"/>
  <c r="BE162"/>
  <c r="BE223"/>
  <c r="BE231"/>
  <c r="BE236"/>
  <c r="BE301"/>
  <c r="BE305"/>
  <c r="BE318"/>
  <c r="BE320"/>
  <c r="BE326"/>
  <c r="BE328"/>
  <c r="BE381"/>
  <c r="BE431"/>
  <c r="BE433"/>
  <c r="BE445"/>
  <c r="BE448"/>
  <c r="F88"/>
  <c r="BE101"/>
  <c r="BE198"/>
  <c r="BE238"/>
  <c r="BE248"/>
  <c r="BE250"/>
  <c r="BE274"/>
  <c r="BE323"/>
  <c r="BE351"/>
  <c r="BE364"/>
  <c r="BE384"/>
  <c r="BE94"/>
  <c r="BE98"/>
  <c r="BE112"/>
  <c r="BE114"/>
  <c r="BE127"/>
  <c r="BE131"/>
  <c r="BE136"/>
  <c r="BE196"/>
  <c r="BE209"/>
  <c r="BE222"/>
  <c r="BE331"/>
  <c r="BE399"/>
  <c r="BE403"/>
  <c r="BE409"/>
  <c r="BE443"/>
  <c r="BE142"/>
  <c r="BE150"/>
  <c r="BE165"/>
  <c r="BE170"/>
  <c r="BE174"/>
  <c r="BE180"/>
  <c r="BE191"/>
  <c r="BE262"/>
  <c r="BE266"/>
  <c r="BE270"/>
  <c r="BE277"/>
  <c r="BE299"/>
  <c r="BE339"/>
  <c r="BE343"/>
  <c r="BE347"/>
  <c r="BE383"/>
  <c r="BE395"/>
  <c r="BE425"/>
  <c r="BE427"/>
  <c r="BE449"/>
  <c i="3" r="J84"/>
  <c r="J60"/>
  <c i="4" r="BE86"/>
  <c r="BE120"/>
  <c r="BE130"/>
  <c r="BE138"/>
  <c r="BE146"/>
  <c r="BE155"/>
  <c r="BE159"/>
  <c r="BE165"/>
  <c r="BE167"/>
  <c r="BE173"/>
  <c r="BE90"/>
  <c r="BE121"/>
  <c r="BE149"/>
  <c r="BE158"/>
  <c r="BE160"/>
  <c r="BE162"/>
  <c r="BE166"/>
  <c r="BE168"/>
  <c i="3" r="J59"/>
  <c i="4" r="F79"/>
  <c r="BE99"/>
  <c r="BE105"/>
  <c r="BE118"/>
  <c r="BE125"/>
  <c r="BE126"/>
  <c r="BE127"/>
  <c r="BE128"/>
  <c r="BE139"/>
  <c r="BE91"/>
  <c r="BE92"/>
  <c r="BE93"/>
  <c r="BE94"/>
  <c r="BE95"/>
  <c r="BE108"/>
  <c r="BE119"/>
  <c r="BE122"/>
  <c r="BE129"/>
  <c r="BE133"/>
  <c r="BE141"/>
  <c r="BE142"/>
  <c r="BE143"/>
  <c r="BE144"/>
  <c r="BE147"/>
  <c r="BE150"/>
  <c r="BE154"/>
  <c r="BE163"/>
  <c r="E48"/>
  <c r="BE84"/>
  <c r="BE88"/>
  <c r="BE89"/>
  <c r="BE102"/>
  <c r="BE103"/>
  <c r="BE109"/>
  <c r="BE114"/>
  <c r="BE115"/>
  <c r="BE124"/>
  <c r="BE131"/>
  <c r="BE132"/>
  <c r="BE134"/>
  <c r="BE171"/>
  <c r="J76"/>
  <c r="BE85"/>
  <c r="BE96"/>
  <c r="BE97"/>
  <c r="BE98"/>
  <c r="BE100"/>
  <c r="BE101"/>
  <c r="BE104"/>
  <c r="BE110"/>
  <c r="BE140"/>
  <c r="BE152"/>
  <c r="BE153"/>
  <c r="BE156"/>
  <c r="BE164"/>
  <c r="BE112"/>
  <c r="BE135"/>
  <c r="BE136"/>
  <c r="BE148"/>
  <c r="BE151"/>
  <c r="BE157"/>
  <c r="BE169"/>
  <c r="BE87"/>
  <c r="BE106"/>
  <c r="BE107"/>
  <c r="BE111"/>
  <c r="BE113"/>
  <c r="BE116"/>
  <c r="BE117"/>
  <c r="BE123"/>
  <c r="BE137"/>
  <c i="3" r="J52"/>
  <c r="BE89"/>
  <c r="BE90"/>
  <c r="BE91"/>
  <c r="BE92"/>
  <c r="BE97"/>
  <c r="BE105"/>
  <c r="BE121"/>
  <c r="BE131"/>
  <c i="2" r="BK97"/>
  <c i="3" r="F55"/>
  <c r="E73"/>
  <c r="BE115"/>
  <c r="BE116"/>
  <c r="BE117"/>
  <c r="BE118"/>
  <c r="BE145"/>
  <c r="BE85"/>
  <c r="BE93"/>
  <c r="BE94"/>
  <c r="BE96"/>
  <c r="BE102"/>
  <c r="BE103"/>
  <c r="BE108"/>
  <c r="BE139"/>
  <c r="BE140"/>
  <c r="BE147"/>
  <c r="BE95"/>
  <c r="BE106"/>
  <c r="BE111"/>
  <c r="BE113"/>
  <c r="BE114"/>
  <c r="BE119"/>
  <c r="BE132"/>
  <c r="BE133"/>
  <c r="BE135"/>
  <c r="BE146"/>
  <c i="2" r="BK212"/>
  <c r="J212"/>
  <c r="J69"/>
  <c i="3" r="BE87"/>
  <c r="BE88"/>
  <c r="BE101"/>
  <c r="BE123"/>
  <c r="BE124"/>
  <c r="BE125"/>
  <c r="BE128"/>
  <c r="BE129"/>
  <c r="BE130"/>
  <c r="BE134"/>
  <c r="BE136"/>
  <c r="BE86"/>
  <c r="BE98"/>
  <c r="BE104"/>
  <c r="BE112"/>
  <c r="BE141"/>
  <c r="BE143"/>
  <c r="BE144"/>
  <c r="BE99"/>
  <c r="BE100"/>
  <c r="BE109"/>
  <c r="BE110"/>
  <c r="BE120"/>
  <c r="BE122"/>
  <c r="BE127"/>
  <c r="BE137"/>
  <c r="BE138"/>
  <c r="BE148"/>
  <c r="BE149"/>
  <c i="1" r="BC55"/>
  <c r="AW55"/>
  <c i="2" r="E48"/>
  <c r="J52"/>
  <c r="F55"/>
  <c r="BE99"/>
  <c r="BE110"/>
  <c r="BE132"/>
  <c r="BE154"/>
  <c r="BE176"/>
  <c r="BE198"/>
  <c r="BE200"/>
  <c r="BE202"/>
  <c r="BE204"/>
  <c r="BE207"/>
  <c r="BE210"/>
  <c r="BE214"/>
  <c r="BE219"/>
  <c r="BE224"/>
  <c r="BE229"/>
  <c r="BE232"/>
  <c r="BE247"/>
  <c r="BE250"/>
  <c r="BE253"/>
  <c r="BE259"/>
  <c r="BE265"/>
  <c r="BE269"/>
  <c r="BE272"/>
  <c r="BE275"/>
  <c r="BE281"/>
  <c r="BE287"/>
  <c r="BE293"/>
  <c r="BE299"/>
  <c r="BE305"/>
  <c r="BE311"/>
  <c r="BE317"/>
  <c r="BE323"/>
  <c r="BE326"/>
  <c r="BE332"/>
  <c r="BE338"/>
  <c r="BE341"/>
  <c r="BE351"/>
  <c r="BE361"/>
  <c r="BE371"/>
  <c r="BE377"/>
  <c r="BE383"/>
  <c r="BE389"/>
  <c r="BE392"/>
  <c r="BE397"/>
  <c r="BE400"/>
  <c r="BE406"/>
  <c r="BE412"/>
  <c r="BE418"/>
  <c r="BE422"/>
  <c r="BE427"/>
  <c r="BE432"/>
  <c r="BE438"/>
  <c r="BE444"/>
  <c r="BE449"/>
  <c r="BE452"/>
  <c r="BE455"/>
  <c r="BE460"/>
  <c r="BE465"/>
  <c r="BE470"/>
  <c i="1" r="BB55"/>
  <c r="BA55"/>
  <c r="BD55"/>
  <c i="3" r="F37"/>
  <c i="1" r="BD56"/>
  <c i="4" r="F34"/>
  <c i="1" r="BA57"/>
  <c i="6" r="J34"/>
  <c i="1" r="AW59"/>
  <c i="3" r="F36"/>
  <c i="1" r="BC56"/>
  <c i="4" r="F37"/>
  <c i="1" r="BD57"/>
  <c i="3" r="J30"/>
  <c r="F34"/>
  <c i="1" r="BA56"/>
  <c i="4" r="J30"/>
  <c i="6" r="F36"/>
  <c i="1" r="BC59"/>
  <c i="3" r="F35"/>
  <c i="1" r="BB56"/>
  <c i="5" r="F37"/>
  <c i="1" r="BD58"/>
  <c i="5" r="F35"/>
  <c i="1" r="BB58"/>
  <c i="6" r="F35"/>
  <c i="1" r="BB59"/>
  <c i="4" r="F35"/>
  <c i="1" r="BB57"/>
  <c i="5" r="F36"/>
  <c i="1" r="BC58"/>
  <c i="6" r="F34"/>
  <c i="1" r="BA59"/>
  <c i="5" r="J34"/>
  <c i="1" r="AW58"/>
  <c i="4" r="J34"/>
  <c i="1" r="AW57"/>
  <c i="6" r="F37"/>
  <c i="1" r="BD59"/>
  <c i="5" r="F34"/>
  <c i="1" r="BA58"/>
  <c i="4" r="F36"/>
  <c i="1" r="BC57"/>
  <c i="3" r="J34"/>
  <c i="1" r="AW56"/>
  <c i="5" l="1" r="R92"/>
  <c r="R91"/>
  <c i="2" r="T212"/>
  <c r="T95"/>
  <c r="T94"/>
  <c i="3" r="R83"/>
  <c i="5" r="BK92"/>
  <c r="BK91"/>
  <c r="J91"/>
  <c r="J59"/>
  <c i="3" r="P83"/>
  <c i="1" r="AU56"/>
  <c i="2" r="R212"/>
  <c i="4" r="T82"/>
  <c i="3" r="T83"/>
  <c i="5" r="T92"/>
  <c r="T91"/>
  <c r="P92"/>
  <c r="P91"/>
  <c i="1" r="AU58"/>
  <c i="2" r="R95"/>
  <c r="R94"/>
  <c i="1" r="AG57"/>
  <c r="AG56"/>
  <c i="2" r="BK152"/>
  <c r="J152"/>
  <c r="J64"/>
  <c i="6" r="BK80"/>
  <c r="J80"/>
  <c r="J59"/>
  <c i="2" r="J97"/>
  <c r="J62"/>
  <c i="4" r="J33"/>
  <c i="1" r="AV57"/>
  <c r="AT57"/>
  <c r="AN57"/>
  <c i="3" r="F33"/>
  <c i="1" r="AZ56"/>
  <c i="5" r="J33"/>
  <c i="1" r="AV58"/>
  <c r="AT58"/>
  <c r="BB54"/>
  <c r="W31"/>
  <c i="4" r="F33"/>
  <c i="1" r="AZ57"/>
  <c i="2" r="F33"/>
  <c i="1" r="AZ55"/>
  <c i="5" r="F33"/>
  <c i="1" r="AZ58"/>
  <c r="BD54"/>
  <c r="W33"/>
  <c i="3" r="J33"/>
  <c i="1" r="AV56"/>
  <c r="AT56"/>
  <c r="AN56"/>
  <c r="BC54"/>
  <c r="W32"/>
  <c i="6" r="J33"/>
  <c i="1" r="AV59"/>
  <c r="AT59"/>
  <c i="6" r="F33"/>
  <c i="1" r="AZ59"/>
  <c r="BA54"/>
  <c r="W30"/>
  <c i="2" r="J33"/>
  <c i="1" r="AV55"/>
  <c r="AT55"/>
  <c i="5" l="1" r="J92"/>
  <c r="J60"/>
  <c i="2" r="BK95"/>
  <c r="J95"/>
  <c r="J60"/>
  <c i="4" r="J39"/>
  <c i="3" r="J39"/>
  <c i="1" r="AX54"/>
  <c i="5" r="J30"/>
  <c i="1" r="AG58"/>
  <c r="AZ54"/>
  <c r="W29"/>
  <c r="AY54"/>
  <c r="AW54"/>
  <c r="AK30"/>
  <c r="AU54"/>
  <c i="6" r="J30"/>
  <c i="1" r="AG59"/>
  <c i="5" l="1" r="J39"/>
  <c i="6" r="J39"/>
  <c i="2" r="BK94"/>
  <c r="J94"/>
  <c r="J59"/>
  <c i="1" r="AN59"/>
  <c r="AN58"/>
  <c r="AV54"/>
  <c r="AK29"/>
  <c i="2" l="1" r="J30"/>
  <c i="1" r="AG55"/>
  <c r="AG54"/>
  <c r="AK26"/>
  <c r="AT54"/>
  <c r="AN54"/>
  <c l="1" r="AN55"/>
  <c i="2" r="J39"/>
  <c i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<sst xmlns="http://schemas.openxmlformats.org/spreadsheetml/2006/main">
  <si>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</si>
  <si>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</si>
  <si>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</si>
  <si>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</si>
  <si>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</si>
  <si>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{dd57e526-6df4-48e4-adf7-97dcff3f0701}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</si>
  <si>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</si>
  <si>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</si>
  <si>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</si>
  <si>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</si>
  <si>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</si>
  <si>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</si>
  <si>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</si>
  <si>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</si>
  <si>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JS25-128_R01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</si>
  <si>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</si>
  <si>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</si>
  <si>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MŠ Barevný svět Slezská č.p. 2011, Frýdek-Místek</t>
  </si>
  <si>
    <t>KSO:</t>
  </si>
  <si>
    <t/>
  </si>
  <si>
    <t>CC-CZ:</t>
  </si>
  <si>
    <t>Místo:</t>
  </si>
  <si>
    <t>p.č. 6810; k.ú. Frýdek</t>
  </si>
  <si>
    <t>Datum:</t>
  </si>
  <si>
    <t>21. 11. 2025</t>
  </si>
  <si>
    <t>Zadavatel:</t>
  </si>
  <si>
    <t>IČ:</t>
  </si>
  <si>
    <t>00296643</t>
  </si>
  <si>
    <t>Statutární město Frýdek-Místek</t>
  </si>
  <si>
    <t>DIČ:</t>
  </si>
  <si>
    <t>CZ00296643</t>
  </si>
  <si>
    <t>Účastník:</t>
  </si>
  <si>
    <t>Vyplň údaj</t>
  </si>
  <si>
    <t>Projektant:</t>
  </si>
  <si>
    <t>19196059</t>
  </si>
  <si>
    <t>MODAV projekt s.r.o.</t>
  </si>
  <si>
    <t>CZ19196059</t>
  </si>
  <si>
    <t>True</t>
  </si>
  <si>
    <t>Zpracovatel:</t>
  </si>
  <si>
    <t>08660361</t>
  </si>
  <si>
    <t>Ing. Jaroslav Stolička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</si>
  <si>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</si>
  <si>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Nabídková cena obsahuje veškeré práce a dodávky obsažené v projektové dokumentaci, výkazu výměr, technické zprávě a ve výkresové části.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</si>
  <si>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</si>
  <si>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</si>
  <si>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</si>
  <si>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</si>
  <si>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</si>
  <si>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</si>
  <si>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</si>
  <si>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</si>
  <si>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</si>
  <si>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</si>
  <si>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</si>
  <si>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</si>
  <si>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</si>
  <si>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</si>
  <si>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</si>
  <si>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</si>
  <si>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</si>
  <si>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</si>
  <si>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</si>
  <si>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</si>
  <si>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</si>
  <si>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</si>
  <si>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</si>
  <si>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</si>
  <si>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</si>
  <si>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</si>
  <si>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</si>
  <si>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</si>
  <si>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</si>
  <si>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</si>
  <si>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</si>
  <si>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</si>
  <si>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</si>
  <si>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</si>
  <si>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</si>
  <si>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</si>
  <si>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</si>
  <si>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</si>
  <si>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</si>
  <si>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</si>
  <si>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</t>
  </si>
  <si>
    <t>STA</t>
  </si>
  <si>
    <t>1</t>
  </si>
  <si>
    <t>{ed48f250-ebc9-47c6-8b96-fddc09ac5a11}</t>
  </si>
  <si>
    <t>2</t>
  </si>
  <si>
    <t>02</t>
  </si>
  <si>
    <t>Zdravotechnika</t>
  </si>
  <si>
    <t>{667be702-bf2a-43eb-b874-0d6a132f36e8}</t>
  </si>
  <si>
    <t>03</t>
  </si>
  <si>
    <t>Vytápění</t>
  </si>
  <si>
    <t>{23085959-b332-4915-ac27-f545ace78c39}</t>
  </si>
  <si>
    <t>04</t>
  </si>
  <si>
    <t>Silnoproudé elektroinstalace a MaR</t>
  </si>
  <si>
    <t>{c91120c3-eb6e-43b8-ac84-b40e584e080b}</t>
  </si>
  <si>
    <t>VRN</t>
  </si>
  <si>
    <t>Vedlejší rozpočtové náklady</t>
  </si>
  <si>
    <t>{3d69957c-3c50-4b32-b2ad-601e66bba5e6}</t>
  </si>
  <si>
    <t>KRYCÍ LIST SOUPISU PRACÍ</t>
  </si>
  <si>
    <t>Objekt:</t>
  </si>
  <si>
    <t>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</si>
  <si>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</si>
  <si>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</si>
  <si>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</si>
  <si>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</si>
  <si>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</si>
  <si>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</si>
  <si>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</si>
  <si>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  61 - Úprava povrchů vnitřních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</si>
  <si>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</si>
  <si>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</si>
  <si>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</si>
  <si>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</si>
  <si>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</si>
  <si>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</si>
  <si>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</si>
  <si>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</si>
  <si>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</si>
  <si>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</si>
  <si>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</si>
  <si>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</si>
  <si>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</si>
  <si>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</si>
  <si>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</si>
  <si>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</si>
  <si>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</si>
  <si>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</si>
  <si>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</si>
  <si>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</si>
  <si>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</si>
  <si>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</si>
  <si>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</si>
  <si>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</si>
  <si>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</si>
  <si>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</si>
  <si>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</si>
  <si>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</si>
  <si>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</si>
  <si>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6</t>
  </si>
  <si>
    <t>Úpravy povrchů, podlahy a osazování výplní</t>
  </si>
  <si>
    <t>61</t>
  </si>
  <si>
    <t>Úprava povrchů vnitřních</t>
  </si>
  <si>
    <t>K</t>
  </si>
  <si>
    <t>612325419</t>
  </si>
  <si>
    <t>Oprava vápenocementové omítky vnitřních ploch hladké, tl. do 20 mm, s celoplošným přeštukováním, tl. štuku do 3 mm stěn, v rozsahu opravované plochy přes 30 do 50%</t>
  </si>
  <si>
    <t>m2</t>
  </si>
  <si>
    <t>CS ÚRS 2025 02</t>
  </si>
  <si>
    <t>4</t>
  </si>
  <si>
    <t>-1951484535</t>
  </si>
  <si>
    <t>Online PSC</t>
  </si>
  <si>
    <t>https://podminky.urs.cz/item/CS_URS_2025_02/612325419</t>
  </si>
  <si>
    <t>VV</t>
  </si>
  <si>
    <t>Po odstranění obkladů:</t>
  </si>
  <si>
    <t>1.NP:</t>
  </si>
  <si>
    <t>1,81*(11,0-1,28-0,78)-0,61*0,07*2 "1.05"</t>
  </si>
  <si>
    <t>1,81*(11,4-0,78)-0,61*0,085*2 "1.06"</t>
  </si>
  <si>
    <t>Mezisoučet</t>
  </si>
  <si>
    <t>2.NP:</t>
  </si>
  <si>
    <t>6,8 "2.04, 2.05"</t>
  </si>
  <si>
    <t>Součet</t>
  </si>
  <si>
    <t>612325421</t>
  </si>
  <si>
    <t>Oprava vápenocementové omítky vnitřních ploch štukové dvouvrstvé, tl. jádrové omítky do 20 mm a tl. štuku do 3 mm stěn, v rozsahu opravované plochy do 10%</t>
  </si>
  <si>
    <t>1646690199</t>
  </si>
  <si>
    <t>https://podminky.urs.cz/item/CS_URS_2025_02/612325421</t>
  </si>
  <si>
    <t>1.PP:</t>
  </si>
  <si>
    <t>1,9*20,7-1,0*1,8</t>
  </si>
  <si>
    <t>1,15*11,0+0,18*(0,565+0,61+0,565)*2</t>
  </si>
  <si>
    <t>1,15*11,4+0,18*(0,55+0,61+0,55)*2</t>
  </si>
  <si>
    <t>3,55*21,0-1,28*2,245-0,98*2,04-1,28*2,14-1,28*2,225*2</t>
  </si>
  <si>
    <t>3,33*26,0-1,28*2,225-1,025*1,945-1,4*2,0*3+0,18*(2,0+1,4+2,0)*3</t>
  </si>
  <si>
    <t>3,33*30,0-1,28*2,225-1,025*1,945-1,38*2,0*3-1,18*2,0*3+0,18*((2,0+1,38+2,0)*3+(2,0+1,18+2,0)*3)</t>
  </si>
  <si>
    <t>4,57*17,5-0,98*2,04-1,14*2,02</t>
  </si>
  <si>
    <t>2,625*21,4-0,68*2,01*3-0,98*2,04*2</t>
  </si>
  <si>
    <t>2,625*9,2-0,78*2,01-0,68*2,01-1,5*(2,03+1,0+1,79)</t>
  </si>
  <si>
    <t>1,125*4,74-0,68*0,51</t>
  </si>
  <si>
    <t>1,125*7,43-0,68*0,51</t>
  </si>
  <si>
    <t>2,625*20,7-2,2*2,13-0,98*2,04-0,95*1,4*2+0,34*(2,04+0,98+2,04)+0,18*(1,4+0,95+1,4)*2</t>
  </si>
  <si>
    <t>2,37*22,0-0,9*1,83-0,98*2,04-0,95*1,4*2+0,34*(2,04+0,98+2,04)+0,18*(1,4+0,95+1,4)*2</t>
  </si>
  <si>
    <t>2,37*16,1-0,9*1,83-1,0*1,4*2+0,18*(1,4+1,0+1,4)*2</t>
  </si>
  <si>
    <t>611325421</t>
  </si>
  <si>
    <t>Oprava vápenocementové omítky vnitřních ploch štukové dvouvrstvé, tl. jádrové omítky do 20 mm a tl. štuku do 3 mm stropů, v rozsahu opravované plochy do 10%</t>
  </si>
  <si>
    <t>1459568543</t>
  </si>
  <si>
    <t>https://podminky.urs.cz/item/CS_URS_2025_02/611325421</t>
  </si>
  <si>
    <t>15,73</t>
  </si>
  <si>
    <t>7,36</t>
  </si>
  <si>
    <t>8,0</t>
  </si>
  <si>
    <t>17,0</t>
  </si>
  <si>
    <t>42,0</t>
  </si>
  <si>
    <t>56,0</t>
  </si>
  <si>
    <t>14,08</t>
  </si>
  <si>
    <t>23,45</t>
  </si>
  <si>
    <t>3,52</t>
  </si>
  <si>
    <t>1,34</t>
  </si>
  <si>
    <t>2,25</t>
  </si>
  <si>
    <t>9</t>
  </si>
  <si>
    <t>Ostatní konstrukce a práce, bourání</t>
  </si>
  <si>
    <t>94</t>
  </si>
  <si>
    <t>Lešení a stavební výtahy</t>
  </si>
  <si>
    <t>949101112</t>
  </si>
  <si>
    <t>Lešení pomocné pracovní pro objekty pozemních staveb pro zatížení do 150 kg/m2, o výšce lešeňové podlahy přes 1,9 do 3,5 m</t>
  </si>
  <si>
    <t>74377885</t>
  </si>
  <si>
    <t>https://podminky.urs.cz/item/CS_URS_2025_02/949101112</t>
  </si>
  <si>
    <t>15,62</t>
  </si>
  <si>
    <t>95</t>
  </si>
  <si>
    <t>Různé dokončovací konstrukce a práce pozemních staveb</t>
  </si>
  <si>
    <t>5</t>
  </si>
  <si>
    <t>952901111</t>
  </si>
  <si>
    <t>Vyčištění budov nebo objektů před předáním do užívání budov bytové nebo občanské výstavby, světlé výšky podlaží do 4 m</t>
  </si>
  <si>
    <t>-1284874084</t>
  </si>
  <si>
    <t>https://podminky.urs.cz/item/CS_URS_2025_02/952901111</t>
  </si>
  <si>
    <t>997</t>
  </si>
  <si>
    <t>Přesun sutě</t>
  </si>
  <si>
    <t>997013212</t>
  </si>
  <si>
    <t>Vnitrostaveništní doprava suti a vybouraných hmot vodorovně do 50 m s naložením ručně pro budovy a haly výšky přes 6 do 9 m</t>
  </si>
  <si>
    <t>t</t>
  </si>
  <si>
    <t>1042230924</t>
  </si>
  <si>
    <t>https://podminky.urs.cz/item/CS_URS_2025_02/997013212</t>
  </si>
  <si>
    <t>7</t>
  </si>
  <si>
    <t>997006012</t>
  </si>
  <si>
    <t>Úprava stavebního odpadu třídění ruční</t>
  </si>
  <si>
    <t>2140544566</t>
  </si>
  <si>
    <t>https://podminky.urs.cz/item/CS_URS_2025_02/997006012</t>
  </si>
  <si>
    <t>8</t>
  </si>
  <si>
    <t>997006512</t>
  </si>
  <si>
    <t>Vodorovná doprava suti na skládku s naložením na dopravní prostředek a složením přes 100 m do 1 km</t>
  </si>
  <si>
    <t>-416179664</t>
  </si>
  <si>
    <t>https://podminky.urs.cz/item/CS_URS_2025_02/997006512</t>
  </si>
  <si>
    <t>997006519</t>
  </si>
  <si>
    <t>Vodorovná doprava suti na skládku Příplatek k ceně -6512 za každý další i započatý 1 km</t>
  </si>
  <si>
    <t>1364009232</t>
  </si>
  <si>
    <t>https://podminky.urs.cz/item/CS_URS_2025_02/997006519</t>
  </si>
  <si>
    <t>2,161*14 'Přepočtené koeficientem množství</t>
  </si>
  <si>
    <t>10</t>
  </si>
  <si>
    <t>997013871</t>
  </si>
  <si>
    <t>Poplatek za uložení stavebního odpadu na recyklační skládce (skládkovné) směsného stavebního a demoličního zatříděného do Katalogu odpadů pod kódem 17 09 04</t>
  </si>
  <si>
    <t>128025876</t>
  </si>
  <si>
    <t>https://podminky.urs.cz/item/CS_URS_2025_02/997013871</t>
  </si>
  <si>
    <t>998</t>
  </si>
  <si>
    <t>Přesun hmot</t>
  </si>
  <si>
    <t>11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</si>
  <si>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</si>
  <si>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</si>
  <si>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1811654184</t>
  </si>
  <si>
    <t>https://podminky.urs.cz/item/CS_URS_2025_02/998018002</t>
  </si>
  <si>
    <t>PSV</t>
  </si>
  <si>
    <t>Práce a dodávky PSV</t>
  </si>
  <si>
    <t>763</t>
  </si>
  <si>
    <t>Konstrukce suché výstavby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</si>
  <si>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</si>
  <si>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</si>
  <si>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16</t>
  </si>
  <si>
    <t>-1118986953</t>
  </si>
  <si>
    <t>https://podminky.urs.cz/item/CS_URS_2025_02/763121590</t>
  </si>
  <si>
    <t>1,2*(3,2+1,35+0,15)+0,15*(3,2+1,35) "1.06"</t>
  </si>
  <si>
    <t>13</t>
  </si>
  <si>
    <t>763121751</t>
  </si>
  <si>
    <t>Stěna předsazená ze sádrokartonových desek Příplatek k cenám za plochu do 6 m2 jednotlivě</t>
  </si>
  <si>
    <t>1040549028</t>
  </si>
  <si>
    <t>https://podminky.urs.cz/item/CS_URS_2025_02/763121751</t>
  </si>
  <si>
    <t>14</t>
  </si>
  <si>
    <t>763121714</t>
  </si>
  <si>
    <t>Stěna předsazená ze sádrokartonových desek ostatní konstrukce a práce na předsazených stěnách ze sádrokartonových desek základní penetrační nátěr</t>
  </si>
  <si>
    <t>-945826994</t>
  </si>
  <si>
    <t>https://podminky.urs.cz/item/CS_URS_2025_02/763121714</t>
  </si>
  <si>
    <t>15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</si>
  <si>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</si>
  <si>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</si>
  <si>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306833612</t>
  </si>
  <si>
    <t>https://podminky.urs.cz/item/CS_URS_2025_02/998763332</t>
  </si>
  <si>
    <t>766</t>
  </si>
  <si>
    <t>Konstrukce truhlářské</t>
  </si>
  <si>
    <t>766411821R</t>
  </si>
  <si>
    <t>Demontáž truhlářského obložení otopných těles</t>
  </si>
  <si>
    <t>-93160133</t>
  </si>
  <si>
    <t>3,325*1,32+0,28*(3,325+1,32) "O1"</t>
  </si>
  <si>
    <t>1,22*1,32+0,28*(1,22+1,32) "O2"</t>
  </si>
  <si>
    <t>2,425*1,32+0,28*(2,425+1,32) "O3"</t>
  </si>
  <si>
    <t>1,4*1,3+0,28*(1,4+1,3) "O4"</t>
  </si>
  <si>
    <t>2,925*1,3+0,28*(2,925+1,3) "O5"</t>
  </si>
  <si>
    <t>1,5*0,85+0,3*(1,5+0,85) "O6"</t>
  </si>
  <si>
    <t>0,85*1,3+0,3*(0,85+1,3) "O7"</t>
  </si>
  <si>
    <t>1,45*1,2+0,25*(1,45+1,2) "O9"</t>
  </si>
  <si>
    <t>1,7*1,3+0,25*(1,7+1,3) "O10"</t>
  </si>
  <si>
    <t>17</t>
  </si>
  <si>
    <t>766000O08R</t>
  </si>
  <si>
    <t>Úprava stávajícího krytu otopného tělesa O8</t>
  </si>
  <si>
    <t>kus</t>
  </si>
  <si>
    <t>1539287790</t>
  </si>
  <si>
    <t>18</t>
  </si>
  <si>
    <t>766000O11R</t>
  </si>
  <si>
    <t>Úprava stávajícího krytu otopného tělesa O11</t>
  </si>
  <si>
    <t>-2133875784</t>
  </si>
  <si>
    <t>19</t>
  </si>
  <si>
    <t>763411811</t>
  </si>
  <si>
    <t>Demontáž sanitárních příček vhodných do mokrého nebo suchého prostředí z desek</t>
  </si>
  <si>
    <t>-170127791</t>
  </si>
  <si>
    <t>https://podminky.urs.cz/item/CS_URS_2025_02/763411811</t>
  </si>
  <si>
    <t>0,65*0,83*2 "DP1"</t>
  </si>
  <si>
    <t>1,32*0,92 "DP2"</t>
  </si>
  <si>
    <t>0,77*0,9*4 "DP3"</t>
  </si>
  <si>
    <t>20</t>
  </si>
  <si>
    <t>763411115</t>
  </si>
  <si>
    <t>Sanitární příčky vhodné do mokrého prostředí dělící z kompaktních desek tl. 10 mm</t>
  </si>
  <si>
    <t>1940548367</t>
  </si>
  <si>
    <t>https://podminky.urs.cz/item/CS_URS_2025_02/763411115</t>
  </si>
  <si>
    <t>725291666</t>
  </si>
  <si>
    <t>Montáž doplňků zařízení koupelen a záchodů háčku</t>
  </si>
  <si>
    <t>969640510</t>
  </si>
  <si>
    <t>https://podminky.urs.cz/item/CS_URS_2025_02/725291666</t>
  </si>
  <si>
    <t>22</t>
  </si>
  <si>
    <t>M</t>
  </si>
  <si>
    <t>55441011</t>
  </si>
  <si>
    <t>háček koupelnový</t>
  </si>
  <si>
    <t>32</t>
  </si>
  <si>
    <t>149666418</t>
  </si>
  <si>
    <t>23</t>
  </si>
  <si>
    <t>998766312</t>
  </si>
  <si>
    <t>Přesun hmot pro konstrukce truhlářské stanovený procentní sazbou (%) z ceny vodorovná dopravní vzdálenost do 50 m ruční (bez užití mechanizace) v objektech výšky přes 6 do 12 m</t>
  </si>
  <si>
    <t>%</t>
  </si>
  <si>
    <t>-1336093063</t>
  </si>
  <si>
    <t>https://podminky.urs.cz/item/CS_URS_2025_02/998766312</t>
  </si>
  <si>
    <t>771</t>
  </si>
  <si>
    <t>Podlahy z dlaždic</t>
  </si>
  <si>
    <t>24</t>
  </si>
  <si>
    <t>771573810</t>
  </si>
  <si>
    <t>Demontáž podlah z dlaždic keramických lepených</t>
  </si>
  <si>
    <t>378985402</t>
  </si>
  <si>
    <t>https://podminky.urs.cz/item/CS_URS_2025_02/771573810</t>
  </si>
  <si>
    <t>7,99 "1.05"</t>
  </si>
  <si>
    <t>7,9 "1.06"</t>
  </si>
  <si>
    <t>25</t>
  </si>
  <si>
    <t>771111011</t>
  </si>
  <si>
    <t>Příprava podkladu před provedením dlažby vysátí podlah</t>
  </si>
  <si>
    <t>-1934677851</t>
  </si>
  <si>
    <t>https://podminky.urs.cz/item/CS_URS_2025_02/771111011</t>
  </si>
  <si>
    <t>7,21 "1.06"</t>
  </si>
  <si>
    <t>26</t>
  </si>
  <si>
    <t>771121011</t>
  </si>
  <si>
    <t>Příprava podkladu před provedením dlažby nátěr penetrační na podlahu</t>
  </si>
  <si>
    <t>-333554083</t>
  </si>
  <si>
    <t>https://podminky.urs.cz/item/CS_URS_2025_02/771121011</t>
  </si>
  <si>
    <t>27</t>
  </si>
  <si>
    <t>771591112</t>
  </si>
  <si>
    <t>Izolace podlahy pod dlažbu nátěrem nebo stěrkou ve dvou vrstvách</t>
  </si>
  <si>
    <t>941247336</t>
  </si>
  <si>
    <t>https://podminky.urs.cz/item/CS_URS_2025_02/771591112</t>
  </si>
  <si>
    <t>28</t>
  </si>
  <si>
    <t>771591264</t>
  </si>
  <si>
    <t>Izolace podlahy pod dlažbu těsnícími izolačními pásy mezi podlahou a stěnu</t>
  </si>
  <si>
    <t>m</t>
  </si>
  <si>
    <t>-940473470</t>
  </si>
  <si>
    <t>https://podminky.urs.cz/item/CS_URS_2025_02/771591264</t>
  </si>
  <si>
    <t>12,05-1,2-0,7 "1.05"</t>
  </si>
  <si>
    <t>11,25-0,7 "1.06"</t>
  </si>
  <si>
    <t>29</t>
  </si>
  <si>
    <t>771591241</t>
  </si>
  <si>
    <t>Izolace podlahy pod dlažbu těsnícími izolačními pásy vnitřní kout</t>
  </si>
  <si>
    <t>2027390230</t>
  </si>
  <si>
    <t>https://podminky.urs.cz/item/CS_URS_2025_02/771591241</t>
  </si>
  <si>
    <t>4 "1.05"</t>
  </si>
  <si>
    <t>5 "1.06"</t>
  </si>
  <si>
    <t>30</t>
  </si>
  <si>
    <t>771591242</t>
  </si>
  <si>
    <t>Izolace podlahy pod dlažbu těsnícími izolačními pásy vnější roh</t>
  </si>
  <si>
    <t>1216363099</t>
  </si>
  <si>
    <t>https://podminky.urs.cz/item/CS_URS_2025_02/771591242</t>
  </si>
  <si>
    <t>3 "1.06"</t>
  </si>
  <si>
    <t>31</t>
  </si>
  <si>
    <t>771574416</t>
  </si>
  <si>
    <t>Montáž podlah z dlaždic keramických lepených cementovým flexibilním lepidlem hladkých, tloušťky do 10 mm přes 9 do 12 ks/m2</t>
  </si>
  <si>
    <t>-1239014580</t>
  </si>
  <si>
    <t>https://podminky.urs.cz/item/CS_URS_2025_02/771574416</t>
  </si>
  <si>
    <t>59761166</t>
  </si>
  <si>
    <t>dlažba keramická slinutá mrazuvzdorná R10/A povrch hladký/matný tl do 10mm přes 9 do 12ks/m2</t>
  </si>
  <si>
    <t>1205516742</t>
  </si>
  <si>
    <t>15,2*1,15</t>
  </si>
  <si>
    <t>33</t>
  </si>
  <si>
    <t>771591115</t>
  </si>
  <si>
    <t>Podlahy - dokončovací práce spárování silikonem</t>
  </si>
  <si>
    <t>-884708813</t>
  </si>
  <si>
    <t>https://podminky.urs.cz/item/CS_URS_2025_02/771591115</t>
  </si>
  <si>
    <t>34</t>
  </si>
  <si>
    <t>771592011</t>
  </si>
  <si>
    <t>Čištění vnitřních ploch po položení dlažby podlah nebo schodišť chemickými prostředky</t>
  </si>
  <si>
    <t>-1701766017</t>
  </si>
  <si>
    <t>https://podminky.urs.cz/item/CS_URS_2025_02/771592011</t>
  </si>
  <si>
    <t>35</t>
  </si>
  <si>
    <t>998771122</t>
  </si>
  <si>
    <t>Přesun hmot pro podlahy z dlaždic stanovený z hmotnosti přesunovaného materiálu vodorovná dopravní vzdálenost do 50 m ruční (bez užití mechanizace) v objektech výšky přes 6 do 12 m</t>
  </si>
  <si>
    <t>-1786177656</t>
  </si>
  <si>
    <t>https://podminky.urs.cz/item/CS_URS_2025_02/998771122</t>
  </si>
  <si>
    <t>781</t>
  </si>
  <si>
    <t>Dokončovací práce - obklady</t>
  </si>
  <si>
    <t>36</t>
  </si>
  <si>
    <t>781473810</t>
  </si>
  <si>
    <t>Demontáž obkladů z dlaždic keramických lepených</t>
  </si>
  <si>
    <t>1442871385</t>
  </si>
  <si>
    <t>https://podminky.urs.cz/item/CS_URS_2025_02/781473810</t>
  </si>
  <si>
    <t>37</t>
  </si>
  <si>
    <t>781111011</t>
  </si>
  <si>
    <t>Příprava podkladu před provedením obkladu oprášení (ometení) stěny</t>
  </si>
  <si>
    <t>-1183708283</t>
  </si>
  <si>
    <t>https://podminky.urs.cz/item/CS_URS_2025_02/781111011</t>
  </si>
  <si>
    <t>3,3*3,2+1,8*(11,0-3,2-1,28-0,78)-0,61*0,06*2+0,18*(0,06+0,61+0,06)*2 "1.05"</t>
  </si>
  <si>
    <t>1,8*(11,1-0,78)+0,15*(0,6+3,2+0,6+1,35)-0,61*0,075*2+0,18*(0,075+0,61+0,075)*2 "1.06"</t>
  </si>
  <si>
    <t>38</t>
  </si>
  <si>
    <t>781121011</t>
  </si>
  <si>
    <t>Příprava podkladu před provedením obkladu nátěr penetrační na stěnu</t>
  </si>
  <si>
    <t>-1527790906</t>
  </si>
  <si>
    <t>https://podminky.urs.cz/item/CS_URS_2025_02/781121011</t>
  </si>
  <si>
    <t>39</t>
  </si>
  <si>
    <t>781131112</t>
  </si>
  <si>
    <t>Izolace stěny pod obklad izolace nátěrem nebo stěrkou ve dvou vrstvách</t>
  </si>
  <si>
    <t>-132774597</t>
  </si>
  <si>
    <t>https://podminky.urs.cz/item/CS_URS_2025_02/781131112</t>
  </si>
  <si>
    <t>0,3*(11,0-1,28-0,78) "1.05"</t>
  </si>
  <si>
    <t>0,3*(11,1-0,78-0,88-0,85-0,19)+1,8*(0,88+0,85+0,19) "1.06"</t>
  </si>
  <si>
    <t>40</t>
  </si>
  <si>
    <t>781131232</t>
  </si>
  <si>
    <t>Izolace stěny pod obklad izolace těsnícími izolačními pásy pro styčné nebo dilatační spáry</t>
  </si>
  <si>
    <t>-264346647</t>
  </si>
  <si>
    <t>https://podminky.urs.cz/item/CS_URS_2025_02/781131232</t>
  </si>
  <si>
    <t>0,3*6 "1.05"</t>
  </si>
  <si>
    <t>0,3*4+1,8*3 "1.06"</t>
  </si>
  <si>
    <t>41</t>
  </si>
  <si>
    <t>781472221</t>
  </si>
  <si>
    <t>Montáž keramických obkladů stěn lepených cementovým flexibilním lepidlem hladkých přes 35 do 45 ks/m2</t>
  </si>
  <si>
    <t>-513827524</t>
  </si>
  <si>
    <t>https://podminky.urs.cz/item/CS_URS_2025_02/781472221</t>
  </si>
  <si>
    <t>42</t>
  </si>
  <si>
    <t>59761706</t>
  </si>
  <si>
    <t>obklad keramický nemrazuvzdorný povrch hladký/lesklý tl do 10mm přes 35 do 45ks/m2</t>
  </si>
  <si>
    <t>-535455079</t>
  </si>
  <si>
    <t>40,703*1,15</t>
  </si>
  <si>
    <t>43</t>
  </si>
  <si>
    <t>781472219</t>
  </si>
  <si>
    <t>Montáž keramických obkladů stěn lepených cementovým flexibilním lepidlem hladkých přes 22 do 25 ks/m2</t>
  </si>
  <si>
    <t>1478300979</t>
  </si>
  <si>
    <t>https://podminky.urs.cz/item/CS_URS_2025_02/781472219</t>
  </si>
  <si>
    <t>44</t>
  </si>
  <si>
    <t>59761704</t>
  </si>
  <si>
    <t>obklad keramický nemrazuvzdorný povrch hladký/lesklý tl do 10mm přes 22 do 25ks/m2</t>
  </si>
  <si>
    <t>-1626021053</t>
  </si>
  <si>
    <t>6,8*1,15</t>
  </si>
  <si>
    <t>45</t>
  </si>
  <si>
    <t>781495115</t>
  </si>
  <si>
    <t>Obklad - dokončující práce ostatní práce spárování silikonem</t>
  </si>
  <si>
    <t>-114469489</t>
  </si>
  <si>
    <t>https://podminky.urs.cz/item/CS_URS_2025_02/781495115</t>
  </si>
  <si>
    <t>3,3*2+1,8*2+(0,18+0,06+0,61+0,06+0,18)*2 "1.05"</t>
  </si>
  <si>
    <t>1,8*5+(1,35+0,15)+(0,15+3,2+0,15)+(0,18+0,075+0,61+0,075+0,18)*2 "1.06"</t>
  </si>
  <si>
    <t>46</t>
  </si>
  <si>
    <t>781492211</t>
  </si>
  <si>
    <t>Obklad - dokončující práce montáž profilu lepeného flexibilním cementovým lepidlem rohového</t>
  </si>
  <si>
    <t>-1372067372</t>
  </si>
  <si>
    <t>https://podminky.urs.cz/item/CS_URS_2025_02/781492211</t>
  </si>
  <si>
    <t>(0,06+0,61+0,06)*2 "1.05"</t>
  </si>
  <si>
    <t>3,2+(1,2+1,35+0,15)+1,8+(0,075+0,61+0,075)*2 "1.06"</t>
  </si>
  <si>
    <t>47</t>
  </si>
  <si>
    <t>781492251</t>
  </si>
  <si>
    <t>Obklad - dokončující práce montáž profilu lepeného flexibilním cementovým lepidlem ukončovacího</t>
  </si>
  <si>
    <t>-209330854</t>
  </si>
  <si>
    <t>https://podminky.urs.cz/item/CS_URS_2025_02/781492251</t>
  </si>
  <si>
    <t>11,72-0,61*2-1,28-0,78 "1.05"</t>
  </si>
  <si>
    <t>12,12-0,61*2-0,78 "1.06"</t>
  </si>
  <si>
    <t>48</t>
  </si>
  <si>
    <t>19416012</t>
  </si>
  <si>
    <t>lišta ukončovací nerezová 10mm</t>
  </si>
  <si>
    <t>1098428672</t>
  </si>
  <si>
    <t>10,68*1,15</t>
  </si>
  <si>
    <t>18,56*1,15</t>
  </si>
  <si>
    <t>49</t>
  </si>
  <si>
    <t>781495142</t>
  </si>
  <si>
    <t>Obklad - dokončující práce průnik obkladem kruhový, bez izolace přes DN 30 do DN 90</t>
  </si>
  <si>
    <t>1907230719</t>
  </si>
  <si>
    <t>https://podminky.urs.cz/item/CS_URS_2025_02/781495142</t>
  </si>
  <si>
    <t>7 "1.05"</t>
  </si>
  <si>
    <t>50</t>
  </si>
  <si>
    <t>781495143</t>
  </si>
  <si>
    <t>Obklad - dokončující práce průnik obkladem kruhový, bez izolace přes DN 90</t>
  </si>
  <si>
    <t>974439486</t>
  </si>
  <si>
    <t>https://podminky.urs.cz/item/CS_URS_2025_02/781495143</t>
  </si>
  <si>
    <t>7 "1.06"</t>
  </si>
  <si>
    <t>51</t>
  </si>
  <si>
    <t>781495192R</t>
  </si>
  <si>
    <t>Obklad - dokončující práce Příplatek k ceně obkladů za kladení do mozaikového vzoru z obkladů různých barev</t>
  </si>
  <si>
    <t>1707923463</t>
  </si>
  <si>
    <t>https://podminky.urs.cz/item/CS_URS_2025_02/781495192R</t>
  </si>
  <si>
    <t>52</t>
  </si>
  <si>
    <t>781495211</t>
  </si>
  <si>
    <t>Čištění vnitřních ploch po provedení obkladu stěn chemickými prostředky</t>
  </si>
  <si>
    <t>1774734723</t>
  </si>
  <si>
    <t>https://podminky.urs.cz/item/CS_URS_2025_02/781495211</t>
  </si>
  <si>
    <t>53</t>
  </si>
  <si>
    <t>781491021</t>
  </si>
  <si>
    <t>Montáž zrcadel lepených silikonovým tmelem na keramický obklad, plochy do 1 m2</t>
  </si>
  <si>
    <t>549648670</t>
  </si>
  <si>
    <t>https://podminky.urs.cz/item/CS_URS_2025_02/781491021</t>
  </si>
  <si>
    <t>7*(pi*(0,2)^2) "1.05"</t>
  </si>
  <si>
    <t>54</t>
  </si>
  <si>
    <t>63465126</t>
  </si>
  <si>
    <t>zrcadlo nemontované čiré tl 5mm max rozměr 3210x2250mm</t>
  </si>
  <si>
    <t>369643018</t>
  </si>
  <si>
    <t>7*(pi*(0,2)^2)</t>
  </si>
  <si>
    <t>55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</si>
  <si>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</si>
  <si>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</si>
  <si>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-313061827</t>
  </si>
  <si>
    <t>https://podminky.urs.cz/item/CS_URS_2025_02/998781122</t>
  </si>
  <si>
    <t>784</t>
  </si>
  <si>
    <t>Dokončovací práce - malby a tapety</t>
  </si>
  <si>
    <t>56</t>
  </si>
  <si>
    <t>784111001</t>
  </si>
  <si>
    <t>Oprášení (ometení) podkladu v místnostech výšky do 3,80 m</t>
  </si>
  <si>
    <t>-2002287508</t>
  </si>
  <si>
    <t>https://podminky.urs.cz/item/CS_URS_2025_02/784111001</t>
  </si>
  <si>
    <t>570,206 "oprava omítek stěn"</t>
  </si>
  <si>
    <t>190,73 "oprava omítek stropů"</t>
  </si>
  <si>
    <t>57</t>
  </si>
  <si>
    <t>784181101</t>
  </si>
  <si>
    <t>Penetrace podkladu jednonásobná základní akrylátová bezbarvá v místnostech výšky do 3,80 m</t>
  </si>
  <si>
    <t>262010434</t>
  </si>
  <si>
    <t>https://podminky.urs.cz/item/CS_URS_2025_02/784181101</t>
  </si>
  <si>
    <t>58</t>
  </si>
  <si>
    <t>784211101</t>
  </si>
  <si>
    <t>Malby z malířských směsí otěruvzdorných za mokra dvojnásobné, bílé za mokra otěruvzdorné výborně v místnostech výšky do 3,80 m</t>
  </si>
  <si>
    <t>621786089</t>
  </si>
  <si>
    <t>https://podminky.urs.cz/item/CS_URS_2025_02/784211101</t>
  </si>
  <si>
    <t>59</t>
  </si>
  <si>
    <t>784211163</t>
  </si>
  <si>
    <t>Malby z malířských směsí oděruvzdorných za mokra Příplatek k cenám dvojnásobných maleb za provádění barevné malby tónované na tónovacích automatech, v odstínu středně sytém</t>
  </si>
  <si>
    <t>1188337068</t>
  </si>
  <si>
    <t>https://podminky.urs.cz/item/CS_URS_2025_02/784211163</t>
  </si>
  <si>
    <t>02 - Zdravotechnika</t>
  </si>
  <si>
    <t>D1 - Zařizovací předměty</t>
  </si>
  <si>
    <t>D2 - Vnitřní vodovod</t>
  </si>
  <si>
    <t>D3 - Kanalizace</t>
  </si>
  <si>
    <t>D4 - Ostatní a vedlejší náklady</t>
  </si>
  <si>
    <t>D1</t>
  </si>
  <si>
    <t>Zařizovací předměty</t>
  </si>
  <si>
    <t>Pol1</t>
  </si>
  <si>
    <t>Dětské umyvadlo keramické, závěsné, bílé s otvorem pro baterii, včetně zápachové uzávěrky</t>
  </si>
  <si>
    <t>ks</t>
  </si>
  <si>
    <t>Pol2</t>
  </si>
  <si>
    <t>Umyvadlo keramické, závěsné, bílé s otvorem pro baterii, včetně zápachové uzávěrky</t>
  </si>
  <si>
    <t>Pol3</t>
  </si>
  <si>
    <t>Montáž umyvadel na konzoly, včetně dodání konzol</t>
  </si>
  <si>
    <t>soub</t>
  </si>
  <si>
    <t>Pol4</t>
  </si>
  <si>
    <t>Konstrukce pro osazení závěsného klozetu včetně veškerého příslušenství pro připojení</t>
  </si>
  <si>
    <t>Pol5</t>
  </si>
  <si>
    <t>Dětská keramická klozetová mísa</t>
  </si>
  <si>
    <t>Pol6</t>
  </si>
  <si>
    <t>Keramická klozetová mísa s hlubokým splachováním</t>
  </si>
  <si>
    <t>Pol7</t>
  </si>
  <si>
    <t>Sedátko s poklopem pro závěsný dětský klozet</t>
  </si>
  <si>
    <t>Pol8</t>
  </si>
  <si>
    <t>Sedátko s poklopem pro závěsný klozet</t>
  </si>
  <si>
    <t>Pol9</t>
  </si>
  <si>
    <t>Montáž klozetových mís</t>
  </si>
  <si>
    <t>Pol10</t>
  </si>
  <si>
    <t>Dřez, nerezový s otvorem pro baterii, včetně zápachové uzávěrky</t>
  </si>
  <si>
    <t>Pol11</t>
  </si>
  <si>
    <t>Montář dřezů</t>
  </si>
  <si>
    <t>Pol12</t>
  </si>
  <si>
    <t>Sprchový kout, vpusť, včetně zápachové uzávěrky</t>
  </si>
  <si>
    <t>Pol13</t>
  </si>
  <si>
    <t>Montáž sprchových koutů</t>
  </si>
  <si>
    <t>Pol14</t>
  </si>
  <si>
    <t>Osilikování zařizovacích předmětů</t>
  </si>
  <si>
    <t>Pol15</t>
  </si>
  <si>
    <t>Podomítková vodní záp. uzávěrka pro kotle včetně montáže</t>
  </si>
  <si>
    <t>Pol16</t>
  </si>
  <si>
    <t>Zástěna sprchy, madlo sprchy</t>
  </si>
  <si>
    <t>Pol17</t>
  </si>
  <si>
    <t>Výlevka keramická samostatně stojící s roštem, zadní odpad, bílá, včetně příslušenství a montáže</t>
  </si>
  <si>
    <t>Pol18</t>
  </si>
  <si>
    <t>Rohový ventil s filtrem a maticí , 1/2" x 3/8", včetně montáže</t>
  </si>
  <si>
    <t>Pol19</t>
  </si>
  <si>
    <t>Baterie umyvadlová stojánk. ruční páková, včetně perlátoru 6 l/s a montáže</t>
  </si>
  <si>
    <t>Pol20</t>
  </si>
  <si>
    <t>Baterie umyvadlová bezdotyková, včetně perlátoru 6 l/s a montáže</t>
  </si>
  <si>
    <t>Pol21</t>
  </si>
  <si>
    <t>Baterie Dřezová stojánk. ruční páková, včetně perlátoru 6 l/s a montáže</t>
  </si>
  <si>
    <t>Pol22</t>
  </si>
  <si>
    <t>Baterie sprchová, páková, ovládání včetně příslušenství, sprchová růžice, hadice a držák, montáž, včetně perlátoru 8 l/s</t>
  </si>
  <si>
    <t>D2</t>
  </si>
  <si>
    <t>Vnitřní vodovod</t>
  </si>
  <si>
    <t>Pol23</t>
  </si>
  <si>
    <t>plastové potrubí PPr d20, včetně tvarovek a montáže</t>
  </si>
  <si>
    <t>Pol24</t>
  </si>
  <si>
    <t>plastové potrubí PPr d25, včetně tvarovek a montáže</t>
  </si>
  <si>
    <t>Pol25</t>
  </si>
  <si>
    <t>plastové potrubí PPr d32, včetně tvarovek a montáže</t>
  </si>
  <si>
    <t>Pol26</t>
  </si>
  <si>
    <t>Návleková tepelná izolace, včetně spon a lepící pásky - potrubí studené vody - tl. 9 mm, vnitřní průměr 22 mm</t>
  </si>
  <si>
    <t>Pol27</t>
  </si>
  <si>
    <t>Návleková tepelná izolace, včetně spon a lepící pásky - potrubí studené vody - tl. 9 mm, vnitřní průměr 25 mm</t>
  </si>
  <si>
    <t>Pol28</t>
  </si>
  <si>
    <t>Návleková tepelná izolace, včetně spon a lepící pásky - potrubí studené vody - tl. 9 mm, vnitřní průměr 32 mm</t>
  </si>
  <si>
    <t>Pol29</t>
  </si>
  <si>
    <t>Návleková tepelná izolace, včetně spon a lepící pásky - potrubí teplé vody - tl. 13 mm, vnitřní průměr 22 mm</t>
  </si>
  <si>
    <t>Pol30</t>
  </si>
  <si>
    <t>Návleková tepelná izolace, včetně spon a lepící pásky - potrubí teplé vody - tl. 13 mm, vnitřní průměr 25 mm</t>
  </si>
  <si>
    <t>60</t>
  </si>
  <si>
    <t>Pol31</t>
  </si>
  <si>
    <t>Návleková tepelná izolace, včetně spon a lepící pásky - potrubí teplé vody - tl. 13 mm, vnitřní průměr 32 mm</t>
  </si>
  <si>
    <t>62</t>
  </si>
  <si>
    <t>Pol32</t>
  </si>
  <si>
    <t>Vypouštěcí kohout DN15</t>
  </si>
  <si>
    <t>64</t>
  </si>
  <si>
    <t>Pol33</t>
  </si>
  <si>
    <t>Kulový kohout s vypouštěním DN25</t>
  </si>
  <si>
    <t>66</t>
  </si>
  <si>
    <t>Pol34</t>
  </si>
  <si>
    <t>Napojení na stávající rozvody studené vody</t>
  </si>
  <si>
    <t>68</t>
  </si>
  <si>
    <t>Pol35</t>
  </si>
  <si>
    <t>Teploměr 0-120°C</t>
  </si>
  <si>
    <t>70</t>
  </si>
  <si>
    <t>Pol36</t>
  </si>
  <si>
    <t>Manometr 0-10 bar, M20x1,5</t>
  </si>
  <si>
    <t>72</t>
  </si>
  <si>
    <t>Pol37</t>
  </si>
  <si>
    <t>Kondenzační smyčka zahnutá přivařovací M20x1,5</t>
  </si>
  <si>
    <t>74</t>
  </si>
  <si>
    <t>Pol38</t>
  </si>
  <si>
    <t>Manometrický třícestný ventil zkušební</t>
  </si>
  <si>
    <t>76</t>
  </si>
  <si>
    <t>Pol39</t>
  </si>
  <si>
    <t>Nátrubek se závitem G 1/2"</t>
  </si>
  <si>
    <t>78</t>
  </si>
  <si>
    <t>Pol40</t>
  </si>
  <si>
    <t>Šroubení DN25</t>
  </si>
  <si>
    <t>80</t>
  </si>
  <si>
    <t>D3</t>
  </si>
  <si>
    <t>Kanalizace</t>
  </si>
  <si>
    <t>Pol41</t>
  </si>
  <si>
    <t>Připojovací, odpadní potrubí PP- HT d50, včetně všech odboček, tvarovek a montáže</t>
  </si>
  <si>
    <t>82</t>
  </si>
  <si>
    <t>Pol42</t>
  </si>
  <si>
    <t>Připojovací, odpadní potrubí PP- HT d70, včetně všech odboček, tvarovek a montáže</t>
  </si>
  <si>
    <t>84</t>
  </si>
  <si>
    <t>Pol43</t>
  </si>
  <si>
    <t>Připojovací, odpadní potrubí PP- HT d110, včetně všech odboček, tvarovek a montáže</t>
  </si>
  <si>
    <t>86</t>
  </si>
  <si>
    <t>Pol44</t>
  </si>
  <si>
    <t>Čistící kus HT d 110</t>
  </si>
  <si>
    <t>88</t>
  </si>
  <si>
    <t>Pol45</t>
  </si>
  <si>
    <t>Úprava stávajícího svodného potrubí</t>
  </si>
  <si>
    <t>90</t>
  </si>
  <si>
    <t>Pol46</t>
  </si>
  <si>
    <t>Napojení na stávající rozvody kanalizace</t>
  </si>
  <si>
    <t>92</t>
  </si>
  <si>
    <t>Pol47</t>
  </si>
  <si>
    <t>Průzkumné práce pro prověření polohy kanalizace</t>
  </si>
  <si>
    <t>Pol48</t>
  </si>
  <si>
    <t>Revizní dvířka 200x300mm, pod dlažbu, včetně montáže</t>
  </si>
  <si>
    <t>96</t>
  </si>
  <si>
    <t>Pol49</t>
  </si>
  <si>
    <t>Zkouška těsnosti kanalizace vodou do d150</t>
  </si>
  <si>
    <t>98</t>
  </si>
  <si>
    <t>Pol50</t>
  </si>
  <si>
    <t>Uchycení kanalizačního potrubí</t>
  </si>
  <si>
    <t>100</t>
  </si>
  <si>
    <t>Pol51</t>
  </si>
  <si>
    <t>Větrací hlavice DN110 s integrovanou manžetou pro PVC fólii, černé provedení</t>
  </si>
  <si>
    <t>102</t>
  </si>
  <si>
    <t>Pol52</t>
  </si>
  <si>
    <t>Zhotovení prostupu střešní KCÍ osazen bitumenovou manžetou</t>
  </si>
  <si>
    <t>104</t>
  </si>
  <si>
    <t>Pol53</t>
  </si>
  <si>
    <t>Čerpací stanice kondenzátu Qn 0,3 m3/h, H=5 m, vč. montáže</t>
  </si>
  <si>
    <t>106</t>
  </si>
  <si>
    <t>Pol54</t>
  </si>
  <si>
    <t>Tlakové potrubí PPr d32 vč. montáže</t>
  </si>
  <si>
    <t>108</t>
  </si>
  <si>
    <t>Pol55</t>
  </si>
  <si>
    <t>Napojení tlakového potrubí na gravitační kanalizaci</t>
  </si>
  <si>
    <t>110</t>
  </si>
  <si>
    <t>D4</t>
  </si>
  <si>
    <t>Ostatní a vedlejší náklady</t>
  </si>
  <si>
    <t>Pol56</t>
  </si>
  <si>
    <t>Stavební přípomoce</t>
  </si>
  <si>
    <t>112</t>
  </si>
  <si>
    <t>Pol57</t>
  </si>
  <si>
    <t>Napuštění soustavy, uvedení do provozu</t>
  </si>
  <si>
    <t>114</t>
  </si>
  <si>
    <t>Pol58</t>
  </si>
  <si>
    <t>Zkoušky potrubí</t>
  </si>
  <si>
    <t>116</t>
  </si>
  <si>
    <t>Pol59</t>
  </si>
  <si>
    <t>Přípravné práce</t>
  </si>
  <si>
    <t>118</t>
  </si>
  <si>
    <t>Pol60</t>
  </si>
  <si>
    <t>Přídružné práce</t>
  </si>
  <si>
    <t>120</t>
  </si>
  <si>
    <t>Pol61</t>
  </si>
  <si>
    <t>Demontáže stávajících zařizovacích předmětů a rozvodů instalací</t>
  </si>
  <si>
    <t>1693390342</t>
  </si>
  <si>
    <t>Pol62</t>
  </si>
  <si>
    <t>Odvoz a likvidace demontovaného odpadu včetně poplatků</t>
  </si>
  <si>
    <t>-610473563</t>
  </si>
  <si>
    <t>03 - Vytápění</t>
  </si>
  <si>
    <t>D1 - Vytápění</t>
  </si>
  <si>
    <t>D2 - Armatury teplá voda</t>
  </si>
  <si>
    <t>D3 - Ostatní a vedlejší náklady</t>
  </si>
  <si>
    <t>Deskové otopné těleso pro mateřské školy s bočním připojením, včetně ventilové vložky a odvzdušnění - 32_6060</t>
  </si>
  <si>
    <t>Deskové otopné těleso pro mateřské školy s bočním připojením, včetně ventilové vložky a odvzdušnění - 32_6080</t>
  </si>
  <si>
    <t>Pol63</t>
  </si>
  <si>
    <t>Montáž deskových otopných těles</t>
  </si>
  <si>
    <t>Pol64</t>
  </si>
  <si>
    <t>Radiátorové šrubení pro boční připojení OT</t>
  </si>
  <si>
    <t>Pol65</t>
  </si>
  <si>
    <t>Termostatický ventil radiátorový</t>
  </si>
  <si>
    <t>Pol66</t>
  </si>
  <si>
    <t>Termostatická hlavice nastavitelná</t>
  </si>
  <si>
    <t>Pol67</t>
  </si>
  <si>
    <t>Nasávání d125, na fasádu, vč. mřížky 2,5 m</t>
  </si>
  <si>
    <t>Pol68</t>
  </si>
  <si>
    <t>Odkouření/komín d160, třísložkový, nad střechu, 10,5 m</t>
  </si>
  <si>
    <t>Pol69</t>
  </si>
  <si>
    <t>Plynový kondenzační kotel o výkonu 2,7-23,6 kW při t.spádu 80/60°C, vč. Kaskádového řadiče, včetně pojistného ventilu, oběhového čerpadla, řídícího systému, (ekvitermní) regulace a montáže</t>
  </si>
  <si>
    <t>Pol70</t>
  </si>
  <si>
    <t>Zásobníkový ohřívač teplé vody o objemu 300 l, včetně montáže</t>
  </si>
  <si>
    <t>Pol71</t>
  </si>
  <si>
    <t>Tlaková expanzní nádoba, PN6, N80, objem 80 l</t>
  </si>
  <si>
    <t>Pol72</t>
  </si>
  <si>
    <t>Štítky na potrubí</t>
  </si>
  <si>
    <t>Pol73</t>
  </si>
  <si>
    <t>Závěsy typu U, L a objímky na potrubí</t>
  </si>
  <si>
    <t>Pol74</t>
  </si>
  <si>
    <t>Potrubí ocelové DN25, včetně všech tvarovek</t>
  </si>
  <si>
    <t>Pol75</t>
  </si>
  <si>
    <t>Potrubí ocelové DN32, včetně všech tvarovek</t>
  </si>
  <si>
    <t>Pol76</t>
  </si>
  <si>
    <t>Potrubí ocelové DN40, včetně všech tvarovek</t>
  </si>
  <si>
    <t>Pol77</t>
  </si>
  <si>
    <t>Montáž potrubí z ocelových trubek DN25 spojované svařováním</t>
  </si>
  <si>
    <t>Pol78</t>
  </si>
  <si>
    <t>Montáž potrubí z ocelových trubek DN32 spojované svařováním</t>
  </si>
  <si>
    <t>Pol79</t>
  </si>
  <si>
    <t>Montáž potrubí z ocelových trubek DN40 spojované svařováním</t>
  </si>
  <si>
    <t>Pol80</t>
  </si>
  <si>
    <t>Tepelná návleková izolace, tl. Stěny 13 mm, pro potrubí DN25</t>
  </si>
  <si>
    <t>Pol81</t>
  </si>
  <si>
    <t>Tepelná návleková izolace, tl. Stěny 13 mm, pro potrubí DN32</t>
  </si>
  <si>
    <t>Pol82</t>
  </si>
  <si>
    <t>Tepelná izolace s minerálních vláken s Al Polepem tl. 40 mm, pro potrubí DN40</t>
  </si>
  <si>
    <t>Pol83</t>
  </si>
  <si>
    <t>Potrubí měděné 18x1, pájené, včetně všech tvarovek</t>
  </si>
  <si>
    <t>Pol84</t>
  </si>
  <si>
    <t>Potrubí měděné 22x1, pájené, včetně všech tvarovek</t>
  </si>
  <si>
    <t>Pol85</t>
  </si>
  <si>
    <t>Potrubí měděné 28x1,5, pájené, včetně všech tvarovek</t>
  </si>
  <si>
    <t>Pol86</t>
  </si>
  <si>
    <t>Potrubí měděné 35x1,5, pájené, včetně všech tvarovek</t>
  </si>
  <si>
    <t>Pol87</t>
  </si>
  <si>
    <t>Montáž potrubí 18x1 z měděných trubek spojované pájením</t>
  </si>
  <si>
    <t>Pol88</t>
  </si>
  <si>
    <t>Montáž potrubí 22x1 z měděných trubek spojované pájením</t>
  </si>
  <si>
    <t>Pol89</t>
  </si>
  <si>
    <t>Montáž potrubí 28x1,5 z měděných trubek spojované pájením</t>
  </si>
  <si>
    <t>Pol90</t>
  </si>
  <si>
    <t>Montáž potrubí 35x1,5 z měděných trubek spojované pájením</t>
  </si>
  <si>
    <t>Pol91</t>
  </si>
  <si>
    <t>Tepelná návleková izolace Mirelon tl. Stěny 13 mm, pro potrubí 18x1</t>
  </si>
  <si>
    <t>Pol92</t>
  </si>
  <si>
    <t>Tepelná návleková izolace Mirelon tl. Stěny 13 mm, pro potrubí 22x1</t>
  </si>
  <si>
    <t>Pol93</t>
  </si>
  <si>
    <t>Tepelná návleková izolace Mirelon tl. Stěny 13 mm, pro potrubí 28x1,5</t>
  </si>
  <si>
    <t>Pol94</t>
  </si>
  <si>
    <t>Tepelná návleková izolace Mirelon tl. Stěny 13 mm, pro potrubí 35x1,5</t>
  </si>
  <si>
    <t>Pol95</t>
  </si>
  <si>
    <t>Kulový kohout DN 15, tmax=100°C, PN6</t>
  </si>
  <si>
    <t>Pol96</t>
  </si>
  <si>
    <t>Kulový kohout DN 25, tmax=100°C, PN6</t>
  </si>
  <si>
    <t>Pol97</t>
  </si>
  <si>
    <t>Kulový kohout DN 32, tmax=100°C, PN6</t>
  </si>
  <si>
    <t>Pol98</t>
  </si>
  <si>
    <t>Kulový kohout DN40, tmax=100°C, PN6</t>
  </si>
  <si>
    <t>Pol99</t>
  </si>
  <si>
    <t>Zpětná klapka závitová DN32, tmax=100°C, PN6</t>
  </si>
  <si>
    <t>Pol100</t>
  </si>
  <si>
    <t>Zpětná klapka závitová DN40, tmax=100°C, PN6</t>
  </si>
  <si>
    <t>Pol101</t>
  </si>
  <si>
    <t>Filtr závitový DN 32, tmax=100°C, PN6</t>
  </si>
  <si>
    <t>Pol102</t>
  </si>
  <si>
    <t>Filtr závitový DN 40, tmax=100°C, PN6</t>
  </si>
  <si>
    <t>Pol103</t>
  </si>
  <si>
    <t>Vypouštěcí kohout DN15, tmax=100°C, PN6</t>
  </si>
  <si>
    <t>Pol104</t>
  </si>
  <si>
    <t>Automatický odvzdušňovací ventil DN15, tmax=100°C, PN6</t>
  </si>
  <si>
    <t>Pol105</t>
  </si>
  <si>
    <t>Termomanometr 0-120°C, 0-2,5 bar včetně montáže</t>
  </si>
  <si>
    <t>Pol106</t>
  </si>
  <si>
    <t>Teploměr 0-120°C, včetně příslušenství montáže</t>
  </si>
  <si>
    <t>Pol107</t>
  </si>
  <si>
    <t>Manometr 0-2,5 bar, M20x1,5, včetně montáže</t>
  </si>
  <si>
    <t>Pol108</t>
  </si>
  <si>
    <t>Pol109</t>
  </si>
  <si>
    <t>Pol110</t>
  </si>
  <si>
    <t>Oběhové čerpadlo průtok 2,0 m3/h, výtlak 6 m, DN25, se snímačem diferenčního tlaku a teploty s auto. přizpůsobením výkonu, včetně montáže</t>
  </si>
  <si>
    <t>Pol111</t>
  </si>
  <si>
    <t>Oběhové čerpadlo průtok 3,0 m3/h, výtlak 10 m, DN32, se snímačem diferenčního tlaku a teploty s auto. přizpůsobením výkonu, včetně montáže</t>
  </si>
  <si>
    <t>Pol112</t>
  </si>
  <si>
    <t>Třícestný směšovací ventil DN25, kvs=10, včetně proporcionálně řízeného pohonu a montáže</t>
  </si>
  <si>
    <t>Pol113</t>
  </si>
  <si>
    <t>Hydraulický vyrovnávač dynamických tlaků DN40, Q= 6 m3/h, výška 800 mm, vč. mont.</t>
  </si>
  <si>
    <t>Pol114</t>
  </si>
  <si>
    <t>Odlučovač nečistot a kalů, např. exdirt DN40 R, včetně armatur, obtoku a montáže</t>
  </si>
  <si>
    <t>Pol115</t>
  </si>
  <si>
    <t>Rozdělovač/sběrač DN100, délka cca 1,0 m, 2 větve</t>
  </si>
  <si>
    <t>Pol116</t>
  </si>
  <si>
    <t>Montáž rozdělovače a sběrače DN100</t>
  </si>
  <si>
    <t>Pol117</t>
  </si>
  <si>
    <t>Automatické doplňování vody pomocí plnící stanice s oddělovačem systému BA</t>
  </si>
  <si>
    <t>Pol118</t>
  </si>
  <si>
    <t>Demineralizační patrona dopouštění vody včetně šedé patrony</t>
  </si>
  <si>
    <t>Pol119</t>
  </si>
  <si>
    <t>Digitální konduktometr včetně montáže</t>
  </si>
  <si>
    <t>Pol120</t>
  </si>
  <si>
    <t>Vibrační mezikus DN32, vč. montáže</t>
  </si>
  <si>
    <t>Pol121</t>
  </si>
  <si>
    <t>Vibrační mezikus DN40, vč. montáže</t>
  </si>
  <si>
    <t>122</t>
  </si>
  <si>
    <t>Armatury teplá voda</t>
  </si>
  <si>
    <t>Pol122</t>
  </si>
  <si>
    <t>Tlaková expanzní nádoba včetně průtočné armatury, 18 l, PN10</t>
  </si>
  <si>
    <t>124</t>
  </si>
  <si>
    <t>63</t>
  </si>
  <si>
    <t>Pol123</t>
  </si>
  <si>
    <t>Pojistný ventil studené vody přetlak 8 bar, 1/2"x3/4"</t>
  </si>
  <si>
    <t>126</t>
  </si>
  <si>
    <t>Pol124</t>
  </si>
  <si>
    <t>Kulový kohout DN15, tmax=120°C, PN10 s hadicovým připojením</t>
  </si>
  <si>
    <t>128</t>
  </si>
  <si>
    <t>65</t>
  </si>
  <si>
    <t>Pol125</t>
  </si>
  <si>
    <t>Kulový kohout DN15, tmax=120°C, PN10</t>
  </si>
  <si>
    <t>130</t>
  </si>
  <si>
    <t>Pol126</t>
  </si>
  <si>
    <t>Kulový kohout DN20, tmax=120°C, PN10</t>
  </si>
  <si>
    <t>132</t>
  </si>
  <si>
    <t>67</t>
  </si>
  <si>
    <t>Pol127</t>
  </si>
  <si>
    <t>Kulový kohout DN32, tmax=120°C, PN10</t>
  </si>
  <si>
    <t>134</t>
  </si>
  <si>
    <t>Pol128</t>
  </si>
  <si>
    <t>Zpětná klapka DN20, tmax=120°C, PN10</t>
  </si>
  <si>
    <t>136</t>
  </si>
  <si>
    <t>69</t>
  </si>
  <si>
    <t>Pol129</t>
  </si>
  <si>
    <t>Zpětná klapka DN32, tmax=120°C, PN10</t>
  </si>
  <si>
    <t>138</t>
  </si>
  <si>
    <t>Pol130</t>
  </si>
  <si>
    <t>Filtr závitový DN15, tmax=120°C, PN10</t>
  </si>
  <si>
    <t>140</t>
  </si>
  <si>
    <t>71</t>
  </si>
  <si>
    <t>Pol131</t>
  </si>
  <si>
    <t>Filtr závitový DN32, tmax=120°C, PN10</t>
  </si>
  <si>
    <t>142</t>
  </si>
  <si>
    <t>Pol132</t>
  </si>
  <si>
    <t>Manometr 0-10 bar, včetně kondenzační smyčky, příslušenství a montáže</t>
  </si>
  <si>
    <t>144</t>
  </si>
  <si>
    <t>73</t>
  </si>
  <si>
    <t>Pol133</t>
  </si>
  <si>
    <t>146</t>
  </si>
  <si>
    <t>Pol134</t>
  </si>
  <si>
    <t>Vypouštěcí kohout DN15, tmax=120°C, PN10</t>
  </si>
  <si>
    <t>148</t>
  </si>
  <si>
    <t>75</t>
  </si>
  <si>
    <t>Pol135</t>
  </si>
  <si>
    <t>Cirkulační oběhové čerpadlo s frekvenčním měničem DN25, PN10, korozivzdorná ocel, průtok 1,5 m3/h, výtlak 8 m, včetně montáže</t>
  </si>
  <si>
    <t>150</t>
  </si>
  <si>
    <t>Pol136</t>
  </si>
  <si>
    <t>Třícestný směšovací ventil DN20, KVS 4, vč. pohonu a montáže</t>
  </si>
  <si>
    <t>152</t>
  </si>
  <si>
    <t>77</t>
  </si>
  <si>
    <t>Pol137</t>
  </si>
  <si>
    <t>Desinfekce potrubí, inhibitory do soustavy</t>
  </si>
  <si>
    <t>154</t>
  </si>
  <si>
    <t>Pol138</t>
  </si>
  <si>
    <t>Koordinační práce - ostatní profese</t>
  </si>
  <si>
    <t>156</t>
  </si>
  <si>
    <t>79</t>
  </si>
  <si>
    <t>Pol139</t>
  </si>
  <si>
    <t>Zaškolení obsluhy</t>
  </si>
  <si>
    <t>158</t>
  </si>
  <si>
    <t>Pol140</t>
  </si>
  <si>
    <t>160</t>
  </si>
  <si>
    <t>81</t>
  </si>
  <si>
    <t>Pol141</t>
  </si>
  <si>
    <t>162</t>
  </si>
  <si>
    <t>Pol142</t>
  </si>
  <si>
    <t>164</t>
  </si>
  <si>
    <t>83</t>
  </si>
  <si>
    <t>Pol143</t>
  </si>
  <si>
    <t>Topná zkouška</t>
  </si>
  <si>
    <t>166</t>
  </si>
  <si>
    <t>Pol144</t>
  </si>
  <si>
    <t>168</t>
  </si>
  <si>
    <t>P</t>
  </si>
  <si>
    <t>Poznámka k položce:_x000d_
Celková cena bez DPH (kč)</t>
  </si>
  <si>
    <t>85</t>
  </si>
  <si>
    <t>Pol145</t>
  </si>
  <si>
    <t>Demontáže stávajících otopných těles a rozvodů instalací</t>
  </si>
  <si>
    <t>1643602861</t>
  </si>
  <si>
    <t>Pol146</t>
  </si>
  <si>
    <t>138101573</t>
  </si>
  <si>
    <t>04 - Silnoproudé elektroinstalace a MaR</t>
  </si>
  <si>
    <t>D1.01.4g - Silnoproudá elektrotechnika</t>
  </si>
  <si>
    <t xml:space="preserve">    IP - Instalační přístroje</t>
  </si>
  <si>
    <t xml:space="preserve">    MET - Svorková skříň MET</t>
  </si>
  <si>
    <t xml:space="preserve">    OSV - Svítidla</t>
  </si>
  <si>
    <t xml:space="preserve">    RH - Rozvaděč HDR</t>
  </si>
  <si>
    <t xml:space="preserve">    ULM - Úložný materiál</t>
  </si>
  <si>
    <t xml:space="preserve">    VK - Vodiče a kabely</t>
  </si>
  <si>
    <t xml:space="preserve">    Mar TECH - Měření a regulace - zařízení MaR</t>
  </si>
  <si>
    <t xml:space="preserve">    MaR RH - Měření a regulace - rozvaděč</t>
  </si>
  <si>
    <t xml:space="preserve">    MaR SOF - Měření a regulace - software</t>
  </si>
  <si>
    <t xml:space="preserve">    ZEDP - Pomocné zednické práce</t>
  </si>
  <si>
    <t xml:space="preserve">    ROP - Revize a ostatní práce</t>
  </si>
  <si>
    <t>D1.01.4g</t>
  </si>
  <si>
    <t>Silnoproudá elektrotechnika</t>
  </si>
  <si>
    <t>IP</t>
  </si>
  <si>
    <t>Instalační přístroje</t>
  </si>
  <si>
    <t>741310101</t>
  </si>
  <si>
    <t>Montáž spínač (polo)zapuštěný bezšroubové připojení 1-jednopólový se zapojením vodičů</t>
  </si>
  <si>
    <t>https://podminky.urs.cz/item/CS_URS_2025_02/741310101</t>
  </si>
  <si>
    <t>"vypínač umývárny" 1+1</t>
  </si>
  <si>
    <t>34539010</t>
  </si>
  <si>
    <t>přístroj spínače jednopólového, řazení 1, 1So bezšroubové svorky</t>
  </si>
  <si>
    <t>34539049</t>
  </si>
  <si>
    <t>kryt spínače jednoduchý</t>
  </si>
  <si>
    <t>34539059</t>
  </si>
  <si>
    <t>rámeček jednonásobný</t>
  </si>
  <si>
    <t>741310125</t>
  </si>
  <si>
    <t>Montáž přepínač (polo)zapuštěný bezšroubové připojení 6+6-dvojitý střídavý se zapojením vodičů</t>
  </si>
  <si>
    <t>https://podminky.urs.cz/item/CS_URS_2025_02/741310125</t>
  </si>
  <si>
    <t>"umývárny" 1</t>
  </si>
  <si>
    <t>34539017</t>
  </si>
  <si>
    <t>přístroj přepínače střídavého dvojitého, řazení 6+6(6+1) bezšroubové svorky</t>
  </si>
  <si>
    <t>34539050</t>
  </si>
  <si>
    <t>kryt spínače dělený</t>
  </si>
  <si>
    <t>741313001</t>
  </si>
  <si>
    <t>Montáž zásuvka (polo)zapuštěná bezšroubové připojení 2P+PE se zapojením vodičů</t>
  </si>
  <si>
    <t>https://podminky.urs.cz/item/CS_URS_2025_02/741313001</t>
  </si>
  <si>
    <t>"zásuvka WC" 1</t>
  </si>
  <si>
    <t>34555241</t>
  </si>
  <si>
    <t>přístroj zásuvky zapuštěné jednonásobné, krytka s clonkami, bezšroubové svorky</t>
  </si>
  <si>
    <t>37451022</t>
  </si>
  <si>
    <t>kryt zásuvky komunikační (pro nosnou masku)</t>
  </si>
  <si>
    <t>741313011</t>
  </si>
  <si>
    <t>Montáž zásuvka chráněná bezšroubové připojení v krabici 2P+PE prostředí základní, vlhké se zapojením vodičů</t>
  </si>
  <si>
    <t>https://podminky.urs.cz/item/CS_URS_2025_02/741313011</t>
  </si>
  <si>
    <t>- v rámci realizace upřesnit zda zásuvka bude skutečně s víčkem</t>
  </si>
  <si>
    <t>.</t>
  </si>
  <si>
    <t>"zásuvka umývárny" 1</t>
  </si>
  <si>
    <t>34555235</t>
  </si>
  <si>
    <t>zásuvka nástěnná jednonásobná s víčkem, IP44, bezšroubové svorky</t>
  </si>
  <si>
    <t>MET</t>
  </si>
  <si>
    <t>Svorková skříň MET</t>
  </si>
  <si>
    <t>741210r01</t>
  </si>
  <si>
    <t>Montáž rozvodnice krabice se svorkovnicí</t>
  </si>
  <si>
    <t>kpl</t>
  </si>
  <si>
    <t>OSV</t>
  </si>
  <si>
    <t>Svítidla</t>
  </si>
  <si>
    <t>741371002</t>
  </si>
  <si>
    <t>Montáž svítidlo zářivkové bytové stropní přisazené 1 zdroj s krytem</t>
  </si>
  <si>
    <t>https://podminky.urs.cz/item/CS_URS_2025_02/741371002</t>
  </si>
  <si>
    <t>348144r01</t>
  </si>
  <si>
    <t>svítidlo zářivkové stropní - výběr světla dle požadavků investora</t>
  </si>
  <si>
    <t>"svítidla umývárny" 2</t>
  </si>
  <si>
    <t>"svítidla WC" 2</t>
  </si>
  <si>
    <t>741371031</t>
  </si>
  <si>
    <t>Montáž svítidlo zářivkové bytové nástěnné přisazené 1 zdroj</t>
  </si>
  <si>
    <t>https://podminky.urs.cz/item/CS_URS_2025_02/741371031</t>
  </si>
  <si>
    <t>348182r02</t>
  </si>
  <si>
    <t>svítidlo zářivkové nástěnné - výběr světla dle požadavků investora</t>
  </si>
  <si>
    <t>"svítidla umývárny" 7</t>
  </si>
  <si>
    <t>741372032</t>
  </si>
  <si>
    <t>Montáž svítidlo LED interiérové přisazené nástěnné nouzové s piktogramem</t>
  </si>
  <si>
    <t>https://podminky.urs.cz/item/CS_URS_2025_02/741372032</t>
  </si>
  <si>
    <t>34835015</t>
  </si>
  <si>
    <t>svítidlo LED nouzové přisazené baterie 3h piktogram</t>
  </si>
  <si>
    <t>"nouzové svítidlo WC" 1</t>
  </si>
  <si>
    <t>RH</t>
  </si>
  <si>
    <t>Rozvaděč HDR</t>
  </si>
  <si>
    <t>HDR.R01</t>
  </si>
  <si>
    <t>Úprava stávajícího hlavního rozvaděče a kontrola zapojení</t>
  </si>
  <si>
    <t>- úprava stávajícího rozvaděče</t>
  </si>
  <si>
    <t>(předpoklad rezervy ve stávajícím rozvaděči)</t>
  </si>
  <si>
    <t>- příprava pro doplnění nových jističů</t>
  </si>
  <si>
    <t>- kompletní práce v rozvaděči</t>
  </si>
  <si>
    <t>741320105</t>
  </si>
  <si>
    <t>Montáž jističů jednopólových nn do 25 A ve skříni se zapojením vodičů</t>
  </si>
  <si>
    <t>https://podminky.urs.cz/item/CS_URS_2025_02/741320105</t>
  </si>
  <si>
    <t>3582211r01</t>
  </si>
  <si>
    <t xml:space="preserve">proudový chránič s jističem 10A  FAI 10/2P 003-A</t>
  </si>
  <si>
    <t>"doplnění rozvaděče - světelné okruhy" 1</t>
  </si>
  <si>
    <t>741320135</t>
  </si>
  <si>
    <t>Montáž jističů dvoupólových nn do 25 A ve skříni se zapojením vodičů</t>
  </si>
  <si>
    <t>https://podminky.urs.cz/item/CS_URS_2025_02/741320135</t>
  </si>
  <si>
    <t>3582214r02</t>
  </si>
  <si>
    <t xml:space="preserve">proudový chránič s jističem 16A  FAI 16/2P 003-A</t>
  </si>
  <si>
    <t>"doplnění rozvaděče - zásuvkové okruhy" 1</t>
  </si>
  <si>
    <t>741320165</t>
  </si>
  <si>
    <t>Montáž jističů třípólových nn do 25 A ve skříni se zapojením vodičů</t>
  </si>
  <si>
    <t>https://podminky.urs.cz/item/CS_URS_2025_02/741320165</t>
  </si>
  <si>
    <t>35822403</t>
  </si>
  <si>
    <t>jistič 3-pólový 25 A vypínací charakteristika B vypínací schopnost 10 kA</t>
  </si>
  <si>
    <t>"doplnění rozvaděče - rozvaděč MaR" 1</t>
  </si>
  <si>
    <t>741231002</t>
  </si>
  <si>
    <t>Montáž svorkovnice do rozvaděčů - řadová vodič do 6 mm2 se zapojením vodičů</t>
  </si>
  <si>
    <t>https://podminky.urs.cz/item/CS_URS_2025_02/741231002</t>
  </si>
  <si>
    <t>34562147</t>
  </si>
  <si>
    <t>svorka řadová šroubovací RSA nízkého napětí a průřezem vodiče 2,5mm2</t>
  </si>
  <si>
    <t>34562174</t>
  </si>
  <si>
    <t>svorka řadová šroubovací RSA nízkého napětí a průřezem vodiče 6mm2</t>
  </si>
  <si>
    <t>ULM</t>
  </si>
  <si>
    <t>Úložný materiál</t>
  </si>
  <si>
    <t>3.63</t>
  </si>
  <si>
    <t>Drobný elektroinstalační montážní materiál</t>
  </si>
  <si>
    <t>741110041</t>
  </si>
  <si>
    <t>Montáž trubka plastová ohebná D přes 11 do 23 mm uložená pevně</t>
  </si>
  <si>
    <t>https://podminky.urs.cz/item/CS_URS_2025_02/741110041</t>
  </si>
  <si>
    <t>34571092</t>
  </si>
  <si>
    <t>trubka elektroinstalační tuhá z PVC D 17,4/20 mm, délka 3m</t>
  </si>
  <si>
    <t>"rozvody" 25</t>
  </si>
  <si>
    <t>741110501</t>
  </si>
  <si>
    <t>Montáž lišta a kanálek protahovací šířky do 60 mm</t>
  </si>
  <si>
    <t>34571004</t>
  </si>
  <si>
    <t>lišta elektroinstalační vkládací hranatá PVC 20x20mm</t>
  </si>
  <si>
    <t>"rozvody 1.PP" 20</t>
  </si>
  <si>
    <t>34571002</t>
  </si>
  <si>
    <t>lišta elektroinstalační vkládací hranatá PVC 60x40mm</t>
  </si>
  <si>
    <t>"rozvody 1.PP" 5</t>
  </si>
  <si>
    <t>5*1,05 "Přepočtené koeficientem množství</t>
  </si>
  <si>
    <t>741112061</t>
  </si>
  <si>
    <t>Montáž krabice přístrojová zapuštěná plastová kruhová</t>
  </si>
  <si>
    <t>https://podminky.urs.cz/item/CS_URS_2025_02/741112061</t>
  </si>
  <si>
    <t>34571450</t>
  </si>
  <si>
    <t>krabice pod omítku PVC přístrojová kruhová D 70mm</t>
  </si>
  <si>
    <t>"zásuvka" 2</t>
  </si>
  <si>
    <t>"spínače" 3</t>
  </si>
  <si>
    <t>VK</t>
  </si>
  <si>
    <t>Vodiče a kabely</t>
  </si>
  <si>
    <t>741120401</t>
  </si>
  <si>
    <t>Montáž vodič Cu izolovaný drátovací plný a laněný žíla 0,35-6 mm2 v rozváděči (např. CY)</t>
  </si>
  <si>
    <t>https://podminky.urs.cz/item/CS_URS_2025_02/741120401</t>
  </si>
  <si>
    <t>34141026</t>
  </si>
  <si>
    <t>vodič propojovací flexibilní jádro Cu lanované izolace PVC 450/750V (H07V-K) 1x4mm2</t>
  </si>
  <si>
    <t>"och. posp - zařizovací předměty" 10</t>
  </si>
  <si>
    <t>"och. posp - techno." 20</t>
  </si>
  <si>
    <t>30*1,15 "Přepočtené koeficientem množství</t>
  </si>
  <si>
    <t>34141027</t>
  </si>
  <si>
    <t>vodič propojovací flexibilní jádro Cu lanované izolace PVC 450/750V (H07V-K) 1x6mm2</t>
  </si>
  <si>
    <t>"och. posp - roz." 20</t>
  </si>
  <si>
    <t>20*1,15 "Přepočtené koeficientem množství</t>
  </si>
  <si>
    <t>741122015</t>
  </si>
  <si>
    <t>Montáž kabel Cu bez ukončení uložený pod omítku plný kulatý 3x1,5 mm2 (např. CYKY, CYKFY)</t>
  </si>
  <si>
    <t>34111030</t>
  </si>
  <si>
    <t>kabel instalační jádro Cu plné izolace PVC plášť PVC 450/750V (CYKY) 3x1,5mm2</t>
  </si>
  <si>
    <t>"prop." 3</t>
  </si>
  <si>
    <t>"techno." 25</t>
  </si>
  <si>
    <t>"připoj. čidl."30</t>
  </si>
  <si>
    <t>58*1,15 "Přepočtené koeficientem množství</t>
  </si>
  <si>
    <t>34111036</t>
  </si>
  <si>
    <t>kabel instalační jádro Cu plné izolace PVC plášť PVC 450/750V (CYKY) 3x2,5mm2</t>
  </si>
  <si>
    <t>741122031</t>
  </si>
  <si>
    <t>Montáž kabel Cu bez ukončení uložený pod omítku plný kulatý 5x1,5 až 2,5 mm2 (např. CYKY, CYKFY)</t>
  </si>
  <si>
    <t>https://podminky.urs.cz/item/CS_URS_2025_02/741122031</t>
  </si>
  <si>
    <t>34111090</t>
  </si>
  <si>
    <t>kabel instalační jádro Cu plné izolace PVC plášť PVC 450/750V (CYKY) 5x1,5mm2</t>
  </si>
  <si>
    <t>34111094</t>
  </si>
  <si>
    <t>kabel instalační jádro Cu plné izolace PVC plášť PVC 450/750V (CYKY) 5x2,5mm2</t>
  </si>
  <si>
    <t>"přívod zásuvkové okruhy" 15</t>
  </si>
  <si>
    <t>40*1,15 "Přepočtené koeficientem množství</t>
  </si>
  <si>
    <t>741122032</t>
  </si>
  <si>
    <t>Montáž kabel Cu bez ukončení uložený pod omítku plný kulatý 5x4 až 6 mm2 (např. CYKY, CYKFY)</t>
  </si>
  <si>
    <t>https://podminky.urs.cz/item/CS_URS_2025_02/741122032</t>
  </si>
  <si>
    <t>34111100</t>
  </si>
  <si>
    <t>kabel instalační jádro Cu plné izolace PVC plášť PVC 450/750V (CYKY) 5x6mm2</t>
  </si>
  <si>
    <t>"přívodní kabel roz. MaR" 25</t>
  </si>
  <si>
    <t>25*1,15 "Přepočtené koeficientem množství</t>
  </si>
  <si>
    <t>741124703</t>
  </si>
  <si>
    <t>Montáž kabel Cu stíněný ovládací žíly 2 až 19x1 mm2 uložený volně (např. JYTY)</t>
  </si>
  <si>
    <t>https://podminky.urs.cz/item/CS_URS_2025_02/741124703</t>
  </si>
  <si>
    <t>34113150</t>
  </si>
  <si>
    <t>kabel ovládací průmyslový stíněný laminovanou Al fólií s příložným Cu drátem jádro Cu plné izolace PVC plášť PVC 250V (JYTY) 4x1,00mm2</t>
  </si>
  <si>
    <t>"instalační trasy" 50</t>
  </si>
  <si>
    <t>50*1,15 "Přepočtené koeficientem množství</t>
  </si>
  <si>
    <t>34113151</t>
  </si>
  <si>
    <t>kabel ovládací průmyslový stíněný laminovanou Al fólií s příložným Cu drátem jádro Cu plné izolace PVC plášť PVC 250V (JYTY) 7x1,00mm2</t>
  </si>
  <si>
    <t>CS ÚRS 2024 01</t>
  </si>
  <si>
    <t>"instalační trasy" 15</t>
  </si>
  <si>
    <t>15*1,15 "Přepočtené koeficientem množství</t>
  </si>
  <si>
    <t>741120501</t>
  </si>
  <si>
    <t>Montáž kabelů flexibilních Cu lehkých a středních do 7 žil uložených volně (např. CGSG)</t>
  </si>
  <si>
    <t>https://podminky.urs.cz/item/CS_URS_2025_02/741120501</t>
  </si>
  <si>
    <t>34143253</t>
  </si>
  <si>
    <t>kabel ovládací flexibilní jádro Cu lanované izolace PVC plášť PVC 300/500V (CMSM) 2x0,50mm2</t>
  </si>
  <si>
    <t>MaR</t>
  </si>
  <si>
    <t>"kabel ovládací - čidla" 40</t>
  </si>
  <si>
    <t>34143268</t>
  </si>
  <si>
    <t>kabel ovládací flexibilní jádro Cu lanované izolace PVC plášť PVC 300/500V (CMSM) 3x0,50mm2</t>
  </si>
  <si>
    <t>"kabel ovládací - signalizace" 50</t>
  </si>
  <si>
    <t>741130001</t>
  </si>
  <si>
    <t>Ukončení vodič izolovaný do 2,5 mm2 v rozváděči nebo na přístroji</t>
  </si>
  <si>
    <t>https://podminky.urs.cz/item/CS_URS_2025_02/741130001</t>
  </si>
  <si>
    <t>"tech"21*2+"čidl."20</t>
  </si>
  <si>
    <t>741130003</t>
  </si>
  <si>
    <t>Ukončení vodič izolovaný do 4 mm2 v rozváděči nebo na přístroji</t>
  </si>
  <si>
    <t>https://podminky.urs.cz/item/CS_URS_2025_02/741130003</t>
  </si>
  <si>
    <t>741130004</t>
  </si>
  <si>
    <t>Ukončení vodič izolovaný do 6 mm2 v rozváděči nebo na přístroji</t>
  </si>
  <si>
    <t>https://podminky.urs.cz/item/CS_URS_2025_02/741130004</t>
  </si>
  <si>
    <t>998741102</t>
  </si>
  <si>
    <t>Přesun hmot tonážní pro silnoproud v objektech v přes 6 do 12 m</t>
  </si>
  <si>
    <t>https://podminky.urs.cz/item/CS_URS_2025_02/998741102</t>
  </si>
  <si>
    <t>Mar TECH</t>
  </si>
  <si>
    <t>Měření a regulace - zařízení MaR</t>
  </si>
  <si>
    <t>741311071</t>
  </si>
  <si>
    <t>Montáž tlačítka nouzového zastavení/vypnutí přisazeného nebo nástěnného se zapojením vodičů</t>
  </si>
  <si>
    <t>https://podminky.urs.cz/item/CS_URS_2024_01/741311071</t>
  </si>
  <si>
    <t>34532001</t>
  </si>
  <si>
    <t>ovládač nouzového zastavení s aretací 1V 3A 240V AC</t>
  </si>
  <si>
    <t>734419111</t>
  </si>
  <si>
    <t>Montáž teploměrů s ochranným pouzdrem nebo pevným stonkem a jímkou</t>
  </si>
  <si>
    <t>https://podminky.urs.cz/item/CS_URS_2025_02/734419111</t>
  </si>
  <si>
    <t>388221r03</t>
  </si>
  <si>
    <t>teploměr kompaktní Qn 2,5 DN40</t>
  </si>
  <si>
    <t>388221r02</t>
  </si>
  <si>
    <t>teploměr kompaktní Qn 2,5 DN32</t>
  </si>
  <si>
    <t>388221r01</t>
  </si>
  <si>
    <t>teploměr kompaktní Qn 1,5 DN15</t>
  </si>
  <si>
    <t>751614121</t>
  </si>
  <si>
    <t>Montáž čidla CO2</t>
  </si>
  <si>
    <t>https://podminky.urs.cz/item/CS_URS_2024_01/751614121</t>
  </si>
  <si>
    <t>40461006</t>
  </si>
  <si>
    <t>čidlo CO2 prostorové</t>
  </si>
  <si>
    <t>"QAH.02 - CO 1.st" 1</t>
  </si>
  <si>
    <t>"QAH.02 - CO 2.st" 1</t>
  </si>
  <si>
    <t>751614126</t>
  </si>
  <si>
    <t>Montáž čidla VOC</t>
  </si>
  <si>
    <t>https://podminky.urs.cz/item/CS_URS_2025_02/751614126</t>
  </si>
  <si>
    <t>40461004</t>
  </si>
  <si>
    <t>čidlo VOC prostorové</t>
  </si>
  <si>
    <t>"QAH.01 - CO 1.st" 1</t>
  </si>
  <si>
    <t>"QAH.01 - CO 2.st" 1</t>
  </si>
  <si>
    <t>751614112</t>
  </si>
  <si>
    <t>Montáž snímače tlakového diferenčního</t>
  </si>
  <si>
    <t>https://podminky.urs.cz/item/CS_URS_2025_02/751614112</t>
  </si>
  <si>
    <t>405650r01</t>
  </si>
  <si>
    <t>snímač tlakový v systému ústředního vytápění</t>
  </si>
  <si>
    <t>735531044</t>
  </si>
  <si>
    <t>Montáž podlahového vytápění elektrického instalace a napojení tepelného čidla</t>
  </si>
  <si>
    <t>https://podminky.urs.cz/item/CS_URS_2024_01/735531044</t>
  </si>
  <si>
    <t>404610r01</t>
  </si>
  <si>
    <t>vnitřní teplotní čidlo Ni1000/6180 , rozsah -30 ... +100 ° C, včetně kompletního příslušenství</t>
  </si>
  <si>
    <t>404610r02</t>
  </si>
  <si>
    <t>venkovní teplotní čidlo Ni1000/6180 , rozsah -30 ... +100 ° C, včetně kompletního příslušenství</t>
  </si>
  <si>
    <t>734449121</t>
  </si>
  <si>
    <t>Montáž regulátoru hladiny dvoupolohového snímač</t>
  </si>
  <si>
    <t>soubor</t>
  </si>
  <si>
    <t>https://podminky.urs.cz/item/CS_URS_2024_01/734449121</t>
  </si>
  <si>
    <t>42695017</t>
  </si>
  <si>
    <t>sonda ponorná pro snímání jedné hladiny 5m</t>
  </si>
  <si>
    <t>436342r01</t>
  </si>
  <si>
    <t>snímač zaplavení včetně vyhodnocovacího relé. Napájení 230 V st +6 -10%.</t>
  </si>
  <si>
    <t>751614110</t>
  </si>
  <si>
    <t>Montáž servopohonu</t>
  </si>
  <si>
    <t>https://podminky.urs.cz/item/CS_URS_2025_02/751614110</t>
  </si>
  <si>
    <t>42900071</t>
  </si>
  <si>
    <t>servopohon klapkový IP54 kroutící moment 4Nm</t>
  </si>
  <si>
    <t>"regulace topné větve 1" 1</t>
  </si>
  <si>
    <t>751600r01</t>
  </si>
  <si>
    <t>Stanice monitorovací a doplňovací - Fillcontrol</t>
  </si>
  <si>
    <t>- Dodávka a montáž doplňovací stanice</t>
  </si>
  <si>
    <t>- dodávka v uceleném systému</t>
  </si>
  <si>
    <t>- kompletní dodávka a montáž, včetně armatur</t>
  </si>
  <si>
    <t>MaR RH</t>
  </si>
  <si>
    <t>Měření a regulace - rozvaděč</t>
  </si>
  <si>
    <t>330000r03</t>
  </si>
  <si>
    <t>Obvod řízení servopohonů rad. ventilu s termickým ovládáním</t>
  </si>
  <si>
    <t xml:space="preserve">Složení:  1 x pomocné relé, 1x pojistková svorka, kompletní připojení vč. svorek, kabelových ucpávek a upevň. materiálu</t>
  </si>
  <si>
    <t>330000r04</t>
  </si>
  <si>
    <t>Obvod signalizace z kontaktních snímačů</t>
  </si>
  <si>
    <t>Složení: 1 x pomocné relé, 1x signalizace do řídícího systému, kompletní připojení vč. svorek a upevň. materiálu</t>
  </si>
  <si>
    <t>330000r05</t>
  </si>
  <si>
    <t>Obvod pro komunikaci rozhraní Mod. RTU</t>
  </si>
  <si>
    <t>kompletní připojení vč. svorek, kabelových ucpávek a upevň. materiálu</t>
  </si>
  <si>
    <t>7422r01</t>
  </si>
  <si>
    <t>Kompletní dodávka rozvaděče pro profesi MaR</t>
  </si>
  <si>
    <t>170</t>
  </si>
  <si>
    <t>Kompletní dodávka rozvaděče včetně kompletní výbavy</t>
  </si>
  <si>
    <t>- rozvodnice rozměru 500 x 400 x 200 mm</t>
  </si>
  <si>
    <t>- kompletní zapojení a odzkoušení rozvaděče</t>
  </si>
  <si>
    <t>- dodávka hlavní řídící jednotky</t>
  </si>
  <si>
    <t>- včetně kompletní výbavy, která bude určena dle dodávaného systému</t>
  </si>
  <si>
    <t>- kompletní nastavení a propojení jednotlivých částí v rozvaděči</t>
  </si>
  <si>
    <t>- kompletní výzbroj rozvaděče o nevyjmenované prvky a pomocný materiál</t>
  </si>
  <si>
    <t>- veškeré prvky by měli být dodány v uceleném funkčním systému</t>
  </si>
  <si>
    <t>- v rámci dodávky by měla být zpracována výrobní dokumentace, aby se předešlo nesprávnému propojení komponentů</t>
  </si>
  <si>
    <t>742220152</t>
  </si>
  <si>
    <t>Montáž rozšiřujícího modulu</t>
  </si>
  <si>
    <t>172</t>
  </si>
  <si>
    <t>https://podminky.urs.cz/item/CS_URS_2025_02/742220152</t>
  </si>
  <si>
    <t>87</t>
  </si>
  <si>
    <t>40467036</t>
  </si>
  <si>
    <t>rozšiřující modul pro PLC - signalizace sumární poruchy</t>
  </si>
  <si>
    <t>174</t>
  </si>
  <si>
    <t>741330531</t>
  </si>
  <si>
    <t>Montáž signální přístroj světelný ve skříni se zapojením vodičů</t>
  </si>
  <si>
    <t>176</t>
  </si>
  <si>
    <t>https://podminky.urs.cz/item/CS_URS_2025_02/741330531</t>
  </si>
  <si>
    <t>89</t>
  </si>
  <si>
    <t>345390r01</t>
  </si>
  <si>
    <t>LED svítidlo signalizační</t>
  </si>
  <si>
    <t>178</t>
  </si>
  <si>
    <t>"součást modulu pro signalizace poruchy" 1</t>
  </si>
  <si>
    <t>742220172</t>
  </si>
  <si>
    <t>Montáž komunikátoru GSM do ústředny bez držáku</t>
  </si>
  <si>
    <t>180</t>
  </si>
  <si>
    <t>https://podminky.urs.cz/item/CS_URS_2025_02/742220172</t>
  </si>
  <si>
    <t>91</t>
  </si>
  <si>
    <t>40466050</t>
  </si>
  <si>
    <t>modul GSM komunikátoru pro poplachové ústředny</t>
  </si>
  <si>
    <t>182</t>
  </si>
  <si>
    <t>742220173</t>
  </si>
  <si>
    <t>Montáž držáku GSM</t>
  </si>
  <si>
    <t>184</t>
  </si>
  <si>
    <t>https://podminky.urs.cz/item/CS_URS_2025_02/742220173</t>
  </si>
  <si>
    <t>93</t>
  </si>
  <si>
    <t>40466089</t>
  </si>
  <si>
    <t>držák GSM modemu</t>
  </si>
  <si>
    <t>186</t>
  </si>
  <si>
    <t>MaR SOF</t>
  </si>
  <si>
    <t>Měření a regulace - software</t>
  </si>
  <si>
    <t>997001r02</t>
  </si>
  <si>
    <t>Softwarové vybavení řídícího systému</t>
  </si>
  <si>
    <t>188</t>
  </si>
  <si>
    <t>997001r03</t>
  </si>
  <si>
    <t>Softwarové vybavení operátorského panelu</t>
  </si>
  <si>
    <t>190</t>
  </si>
  <si>
    <t>997001r06</t>
  </si>
  <si>
    <t>Software pro realizaci a nastavení komunikátoru</t>
  </si>
  <si>
    <t>192</t>
  </si>
  <si>
    <t>97</t>
  </si>
  <si>
    <t>997001r07</t>
  </si>
  <si>
    <t>Oživení vstupů/výstupů, včetně odladění software na stavbě</t>
  </si>
  <si>
    <t>194</t>
  </si>
  <si>
    <t>997001r12</t>
  </si>
  <si>
    <t>Zaškolení personálu obsluhy a údržby</t>
  </si>
  <si>
    <t>196</t>
  </si>
  <si>
    <t>ZEDP</t>
  </si>
  <si>
    <t>Pomocné zednické práce</t>
  </si>
  <si>
    <t>99</t>
  </si>
  <si>
    <t>468094111</t>
  </si>
  <si>
    <t>Vyvrtání otvorů pro elektroinstalační krabice ve stěnách z cihel hloubky do 6 cm</t>
  </si>
  <si>
    <t>198</t>
  </si>
  <si>
    <t>https://podminky.urs.cz/item/CS_URS_2025_02/468094111</t>
  </si>
  <si>
    <t>"zas."2 + "spín" 3</t>
  </si>
  <si>
    <t>468091322</t>
  </si>
  <si>
    <t>Vysekání kapes a výklenků v cihel zdivu pro elektroinstalační zařízení pl do 0,1 m2 a hl přes 15 do 30 cm</t>
  </si>
  <si>
    <t>200</t>
  </si>
  <si>
    <t>https://podminky.urs.cz/item/CS_URS_2025_02/468091322</t>
  </si>
  <si>
    <t>"prostupy roz." 3</t>
  </si>
  <si>
    <t>101</t>
  </si>
  <si>
    <t>468091342</t>
  </si>
  <si>
    <t>Vysekání kapes a výklenků v cihel zdivu pro elektroinstalační zařízení pl přes 0,16 do 0,25 m2 a hl přes 15 do 30 cm</t>
  </si>
  <si>
    <t>202</t>
  </si>
  <si>
    <t>https://podminky.urs.cz/item/CS_URS_2025_02/468091342</t>
  </si>
  <si>
    <t>"rozvaděč" 1</t>
  </si>
  <si>
    <t>468101411</t>
  </si>
  <si>
    <t>Vysekání rýh pro montáž trubek a kabelů v cihelných zdech hl do 3 cm a š do 3 cm</t>
  </si>
  <si>
    <t>204</t>
  </si>
  <si>
    <t>https://podminky.urs.cz/item/CS_URS_2025_02/468101411</t>
  </si>
  <si>
    <t>"rozv." 40+20</t>
  </si>
  <si>
    <t>103</t>
  </si>
  <si>
    <t>700101r01</t>
  </si>
  <si>
    <t>Demontáže stávajících zařízení, koncových prvků a rozvodů instalací</t>
  </si>
  <si>
    <t>206</t>
  </si>
  <si>
    <t>- kompletní demontáž stavající technologie, vztahujících se k profesím</t>
  </si>
  <si>
    <t>- v rámci demontáží bude započten i přesun demontovaných hmot</t>
  </si>
  <si>
    <t>- likvidace odpadu viz pol.č. 5.22</t>
  </si>
  <si>
    <t>977151111</t>
  </si>
  <si>
    <t>Jádrové vrty diamantovými korunkami do stavebních materiálů D do 35 mm</t>
  </si>
  <si>
    <t>208</t>
  </si>
  <si>
    <t>https://podminky.urs.cz/item/CS_URS_2025_02/977151111</t>
  </si>
  <si>
    <t>"prostupy, stavební přípomoce" 4*0,25</t>
  </si>
  <si>
    <t>105</t>
  </si>
  <si>
    <t>977151113</t>
  </si>
  <si>
    <t>Jádrové vrty diamantovými korunkami do stavebních materiálů D přes 40 do 50 mm</t>
  </si>
  <si>
    <t>210</t>
  </si>
  <si>
    <t>https://podminky.urs.cz/item/CS_URS_2025_02/977151113</t>
  </si>
  <si>
    <t>"prostupy, stavební přípomoce" 1*0,35</t>
  </si>
  <si>
    <t>460941211</t>
  </si>
  <si>
    <t>Vyplnění a omítnutí rýh při elektroinstalacích ve stěnách hl do 3 cm a š do 3 cm</t>
  </si>
  <si>
    <t>212</t>
  </si>
  <si>
    <t>https://podminky.urs.cz/item/CS_URS_2025_02/460941211</t>
  </si>
  <si>
    <t>107</t>
  </si>
  <si>
    <t>469971111</t>
  </si>
  <si>
    <t>Svislá doprava suti a vybouraných hmot při elektromontážích za první podlaží</t>
  </si>
  <si>
    <t>214</t>
  </si>
  <si>
    <t>https://podminky.urs.cz/item/CS_URS_2025_02/469971111</t>
  </si>
  <si>
    <t>"rýhy" 60*0,03*0,03*1,6</t>
  </si>
  <si>
    <t>"krab." 5*0,1*0,1*0,06</t>
  </si>
  <si>
    <t>"prostup." 3*0,1*0,3</t>
  </si>
  <si>
    <t>469972111</t>
  </si>
  <si>
    <t>Odvoz suti a vybouraných hmot při elektromontážích do 1 km</t>
  </si>
  <si>
    <t>216</t>
  </si>
  <si>
    <t>https://podminky.urs.cz/item/CS_URS_2025_02/469972111</t>
  </si>
  <si>
    <t>109</t>
  </si>
  <si>
    <t>469972122</t>
  </si>
  <si>
    <t>Příplatek k odvozu suti při elektromontážích za každý další 1 km</t>
  </si>
  <si>
    <t>218</t>
  </si>
  <si>
    <t>https://podminky.urs.cz/item/CS_URS_2025_02/469972122</t>
  </si>
  <si>
    <t>20*0,179 "Přepočtené koeficientem množství</t>
  </si>
  <si>
    <t>469973114</t>
  </si>
  <si>
    <t>Poplatek za uložení na skládce (skládkovné) stavebního odpadu ze směsí nebo oddělených frakcí betonu, cihel a keramických výrobků kód odpadu 17 01 07</t>
  </si>
  <si>
    <t>220</t>
  </si>
  <si>
    <t>https://podminky.urs.cz/item/CS_URS_2025_02/469973114</t>
  </si>
  <si>
    <t>111</t>
  </si>
  <si>
    <t>763101r01</t>
  </si>
  <si>
    <t>Ostatní stavební přípomoce a požární ucpávky</t>
  </si>
  <si>
    <t>hod</t>
  </si>
  <si>
    <t>222</t>
  </si>
  <si>
    <t>997013211</t>
  </si>
  <si>
    <t>Vnitrostaveništní doprava suti a vybouraných hmot pro budovy v do 6 m ručně</t>
  </si>
  <si>
    <t>224</t>
  </si>
  <si>
    <t>https://podminky.urs.cz/item/CS_URS_2025_02/997013211</t>
  </si>
  <si>
    <t>ROP</t>
  </si>
  <si>
    <t>Revize a ostatní práce</t>
  </si>
  <si>
    <t>113</t>
  </si>
  <si>
    <t>741810002</t>
  </si>
  <si>
    <t>Celková prohlídka elektrického rozvodu a zařízení přes 100 000 do 500 000,- Kč</t>
  </si>
  <si>
    <t>226</t>
  </si>
  <si>
    <t>https://podminky.urs.cz/item/CS_URS_2025_02/741810002</t>
  </si>
  <si>
    <t>5.1</t>
  </si>
  <si>
    <t>Zpracování výrobní dokumentace</t>
  </si>
  <si>
    <t>228</t>
  </si>
  <si>
    <t>115</t>
  </si>
  <si>
    <t>5.10</t>
  </si>
  <si>
    <t>Kompletace</t>
  </si>
  <si>
    <t>230</t>
  </si>
  <si>
    <t>5.11</t>
  </si>
  <si>
    <t>Doprava a přesuny hmot</t>
  </si>
  <si>
    <t>232</t>
  </si>
  <si>
    <t>117</t>
  </si>
  <si>
    <t>5.12</t>
  </si>
  <si>
    <t>Pomocná lešení</t>
  </si>
  <si>
    <t>234</t>
  </si>
  <si>
    <t>5.2</t>
  </si>
  <si>
    <t>Nepředvídatelné práce</t>
  </si>
  <si>
    <t>236</t>
  </si>
  <si>
    <t>119</t>
  </si>
  <si>
    <t>5.3</t>
  </si>
  <si>
    <t>Doplnění podkladů od dodavatelů připojovaných zařízení</t>
  </si>
  <si>
    <t>238</t>
  </si>
  <si>
    <t>5.4</t>
  </si>
  <si>
    <t>Koordinace</t>
  </si>
  <si>
    <t>240</t>
  </si>
  <si>
    <t>121</t>
  </si>
  <si>
    <t>5.5</t>
  </si>
  <si>
    <t>Příprava ke komplexní zkoušce</t>
  </si>
  <si>
    <t>242</t>
  </si>
  <si>
    <t>5.6</t>
  </si>
  <si>
    <t>Zkušební provoz</t>
  </si>
  <si>
    <t>244</t>
  </si>
  <si>
    <t>123</t>
  </si>
  <si>
    <t>5.7</t>
  </si>
  <si>
    <t>Zaučení obsluhy</t>
  </si>
  <si>
    <t>246</t>
  </si>
  <si>
    <t>5.22</t>
  </si>
  <si>
    <t>250</t>
  </si>
  <si>
    <t>VRN - Vedlejší rozpočtové náklady</t>
  </si>
  <si>
    <t>010001000</t>
  </si>
  <si>
    <t>Průzkumné, zeměměřičské a projektové práce</t>
  </si>
  <si>
    <t>…</t>
  </si>
  <si>
    <t>1024</t>
  </si>
  <si>
    <t>-1630691125</t>
  </si>
  <si>
    <t>https://podminky.urs.cz/item/CS_URS_2025_02/010001000</t>
  </si>
  <si>
    <t>020001000</t>
  </si>
  <si>
    <t>Příprava staveniště</t>
  </si>
  <si>
    <t>-672708542</t>
  </si>
  <si>
    <t>https://podminky.urs.cz/item/CS_URS_2025_02/020001000</t>
  </si>
  <si>
    <t>030001000</t>
  </si>
  <si>
    <t>Zařízení staveniště</t>
  </si>
  <si>
    <t>315994846</t>
  </si>
  <si>
    <t>https://podminky.urs.cz/item/CS_URS_2025_02/030001000</t>
  </si>
  <si>
    <t>040001000</t>
  </si>
  <si>
    <t>Inženýrská činnost</t>
  </si>
  <si>
    <t>-1092733327</t>
  </si>
  <si>
    <t>https://podminky.urs.cz/item/CS_URS_2025_02/040001000</t>
  </si>
  <si>
    <t>060001000</t>
  </si>
  <si>
    <t>Územní vlivy</t>
  </si>
  <si>
    <t>1702587553</t>
  </si>
  <si>
    <t>https://podminky.urs.cz/item/CS_URS_2025_02/060001000</t>
  </si>
  <si>
    <t>070001000</t>
  </si>
  <si>
    <t>Provozní vlivy</t>
  </si>
  <si>
    <t>-1221253736</t>
  </si>
  <si>
    <t>https://podminky.urs.cz/item/CS_URS_2025_02/070001000</t>
  </si>
  <si>
    <t>090001000</t>
  </si>
  <si>
    <t>Ostatní náklady</t>
  </si>
  <si>
    <t>865320487</t>
  </si>
  <si>
    <t>https://podminky.urs.cz/item/CS_URS_2025_02/090001000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</si>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</sst>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2325419" TargetMode="External" /><Relationship Id="rId2" Type="http://schemas.openxmlformats.org/officeDocument/2006/relationships/hyperlink" Target="https://podminky.urs.cz/item/CS_URS_2025_02/612325421" TargetMode="External" /><Relationship Id="rId3" Type="http://schemas.openxmlformats.org/officeDocument/2006/relationships/hyperlink" Target="https://podminky.urs.cz/item/CS_URS_2025_02/611325421" TargetMode="External" /><Relationship Id="rId4" Type="http://schemas.openxmlformats.org/officeDocument/2006/relationships/hyperlink" Target="https://podminky.urs.cz/item/CS_URS_2025_02/949101112" TargetMode="External" /><Relationship Id="rId5" Type="http://schemas.openxmlformats.org/officeDocument/2006/relationships/hyperlink" Target="https://podminky.urs.cz/item/CS_URS_2025_02/952901111" TargetMode="External" /><Relationship Id="rId6" Type="http://schemas.openxmlformats.org/officeDocument/2006/relationships/hyperlink" Target="https://podminky.urs.cz/item/CS_URS_2025_02/997013212" TargetMode="External" /><Relationship Id="rId7" Type="http://schemas.openxmlformats.org/officeDocument/2006/relationships/hyperlink" Target="https://podminky.urs.cz/item/CS_URS_2025_02/997006012" TargetMode="External" /><Relationship Id="rId8" Type="http://schemas.openxmlformats.org/officeDocument/2006/relationships/hyperlink" Target="https://podminky.urs.cz/item/CS_URS_2025_02/997006512" TargetMode="External" /><Relationship Id="rId9" Type="http://schemas.openxmlformats.org/officeDocument/2006/relationships/hyperlink" Target="https://podminky.urs.cz/item/CS_URS_2025_02/997006519" TargetMode="External" /><Relationship Id="rId10" Type="http://schemas.openxmlformats.org/officeDocument/2006/relationships/hyperlink" Target="https://podminky.urs.cz/item/CS_URS_2025_02/997013871" TargetMode="External" /><Relationship Id="rId11" Type="http://schemas.openxmlformats.org/officeDocument/2006/relationships/hyperlink" Target="https://podminky.urs.cz/item/CS_URS_2025_02/998018002" TargetMode="External" /><Relationship Id="rId12" Type="http://schemas.openxmlformats.org/officeDocument/2006/relationships/hyperlink" Target="https://podminky.urs.cz/item/CS_URS_2025_02/763121590" TargetMode="External" /><Relationship Id="rId13" Type="http://schemas.openxmlformats.org/officeDocument/2006/relationships/hyperlink" Target="https://podminky.urs.cz/item/CS_URS_2025_02/763121751" TargetMode="External" /><Relationship Id="rId14" Type="http://schemas.openxmlformats.org/officeDocument/2006/relationships/hyperlink" Target="https://podminky.urs.cz/item/CS_URS_2025_02/763121714" TargetMode="External" /><Relationship Id="rId15" Type="http://schemas.openxmlformats.org/officeDocument/2006/relationships/hyperlink" Target="https://podminky.urs.cz/item/CS_URS_2025_02/998763332" TargetMode="External" /><Relationship Id="rId16" Type="http://schemas.openxmlformats.org/officeDocument/2006/relationships/hyperlink" Target="https://podminky.urs.cz/item/CS_URS_2025_02/763411811" TargetMode="External" /><Relationship Id="rId17" Type="http://schemas.openxmlformats.org/officeDocument/2006/relationships/hyperlink" Target="https://podminky.urs.cz/item/CS_URS_2025_02/763411115" TargetMode="External" /><Relationship Id="rId18" Type="http://schemas.openxmlformats.org/officeDocument/2006/relationships/hyperlink" Target="https://podminky.urs.cz/item/CS_URS_2025_02/725291666" TargetMode="External" /><Relationship Id="rId19" Type="http://schemas.openxmlformats.org/officeDocument/2006/relationships/hyperlink" Target="https://podminky.urs.cz/item/CS_URS_2025_02/998766312" TargetMode="External" /><Relationship Id="rId20" Type="http://schemas.openxmlformats.org/officeDocument/2006/relationships/hyperlink" Target="https://podminky.urs.cz/item/CS_URS_2025_02/771573810" TargetMode="External" /><Relationship Id="rId21" Type="http://schemas.openxmlformats.org/officeDocument/2006/relationships/hyperlink" Target="https://podminky.urs.cz/item/CS_URS_2025_02/771111011" TargetMode="External" /><Relationship Id="rId22" Type="http://schemas.openxmlformats.org/officeDocument/2006/relationships/hyperlink" Target="https://podminky.urs.cz/item/CS_URS_2025_02/771121011" TargetMode="External" /><Relationship Id="rId23" Type="http://schemas.openxmlformats.org/officeDocument/2006/relationships/hyperlink" Target="https://podminky.urs.cz/item/CS_URS_2025_02/771591112" TargetMode="External" /><Relationship Id="rId24" Type="http://schemas.openxmlformats.org/officeDocument/2006/relationships/hyperlink" Target="https://podminky.urs.cz/item/CS_URS_2025_02/771591264" TargetMode="External" /><Relationship Id="rId25" Type="http://schemas.openxmlformats.org/officeDocument/2006/relationships/hyperlink" Target="https://podminky.urs.cz/item/CS_URS_2025_02/771591241" TargetMode="External" /><Relationship Id="rId26" Type="http://schemas.openxmlformats.org/officeDocument/2006/relationships/hyperlink" Target="https://podminky.urs.cz/item/CS_URS_2025_02/771591242" TargetMode="External" /><Relationship Id="rId27" Type="http://schemas.openxmlformats.org/officeDocument/2006/relationships/hyperlink" Target="https://podminky.urs.cz/item/CS_URS_2025_02/771574416" TargetMode="External" /><Relationship Id="rId28" Type="http://schemas.openxmlformats.org/officeDocument/2006/relationships/hyperlink" Target="https://podminky.urs.cz/item/CS_URS_2025_02/771591115" TargetMode="External" /><Relationship Id="rId29" Type="http://schemas.openxmlformats.org/officeDocument/2006/relationships/hyperlink" Target="https://podminky.urs.cz/item/CS_URS_2025_02/771592011" TargetMode="External" /><Relationship Id="rId30" Type="http://schemas.openxmlformats.org/officeDocument/2006/relationships/hyperlink" Target="https://podminky.urs.cz/item/CS_URS_2025_02/998771122" TargetMode="External" /><Relationship Id="rId31" Type="http://schemas.openxmlformats.org/officeDocument/2006/relationships/hyperlink" Target="https://podminky.urs.cz/item/CS_URS_2025_02/781473810" TargetMode="External" /><Relationship Id="rId32" Type="http://schemas.openxmlformats.org/officeDocument/2006/relationships/hyperlink" Target="https://podminky.urs.cz/item/CS_URS_2025_02/781111011" TargetMode="External" /><Relationship Id="rId33" Type="http://schemas.openxmlformats.org/officeDocument/2006/relationships/hyperlink" Target="https://podminky.urs.cz/item/CS_URS_2025_02/781121011" TargetMode="External" /><Relationship Id="rId34" Type="http://schemas.openxmlformats.org/officeDocument/2006/relationships/hyperlink" Target="https://podminky.urs.cz/item/CS_URS_2025_02/781131112" TargetMode="External" /><Relationship Id="rId35" Type="http://schemas.openxmlformats.org/officeDocument/2006/relationships/hyperlink" Target="https://podminky.urs.cz/item/CS_URS_2025_02/781131232" TargetMode="External" /><Relationship Id="rId36" Type="http://schemas.openxmlformats.org/officeDocument/2006/relationships/hyperlink" Target="https://podminky.urs.cz/item/CS_URS_2025_02/781472221" TargetMode="External" /><Relationship Id="rId37" Type="http://schemas.openxmlformats.org/officeDocument/2006/relationships/hyperlink" Target="https://podminky.urs.cz/item/CS_URS_2025_02/781472219" TargetMode="External" /><Relationship Id="rId38" Type="http://schemas.openxmlformats.org/officeDocument/2006/relationships/hyperlink" Target="https://podminky.urs.cz/item/CS_URS_2025_02/781495115" TargetMode="External" /><Relationship Id="rId39" Type="http://schemas.openxmlformats.org/officeDocument/2006/relationships/hyperlink" Target="https://podminky.urs.cz/item/CS_URS_2025_02/781492211" TargetMode="External" /><Relationship Id="rId40" Type="http://schemas.openxmlformats.org/officeDocument/2006/relationships/hyperlink" Target="https://podminky.urs.cz/item/CS_URS_2025_02/781492251" TargetMode="External" /><Relationship Id="rId41" Type="http://schemas.openxmlformats.org/officeDocument/2006/relationships/hyperlink" Target="https://podminky.urs.cz/item/CS_URS_2025_02/781495142" TargetMode="External" /><Relationship Id="rId42" Type="http://schemas.openxmlformats.org/officeDocument/2006/relationships/hyperlink" Target="https://podminky.urs.cz/item/CS_URS_2025_02/781495143" TargetMode="External" /><Relationship Id="rId43" Type="http://schemas.openxmlformats.org/officeDocument/2006/relationships/hyperlink" Target="https://podminky.urs.cz/item/CS_URS_2025_02/781495192R" TargetMode="External" /><Relationship Id="rId44" Type="http://schemas.openxmlformats.org/officeDocument/2006/relationships/hyperlink" Target="https://podminky.urs.cz/item/CS_URS_2025_02/781495211" TargetMode="External" /><Relationship Id="rId45" Type="http://schemas.openxmlformats.org/officeDocument/2006/relationships/hyperlink" Target="https://podminky.urs.cz/item/CS_URS_2025_02/781491021" TargetMode="External" /><Relationship Id="rId46" Type="http://schemas.openxmlformats.org/officeDocument/2006/relationships/hyperlink" Target="https://podminky.urs.cz/item/CS_URS_2025_02/998781122" TargetMode="External" /><Relationship Id="rId47" Type="http://schemas.openxmlformats.org/officeDocument/2006/relationships/hyperlink" Target="https://podminky.urs.cz/item/CS_URS_2025_02/784111001" TargetMode="External" /><Relationship Id="rId48" Type="http://schemas.openxmlformats.org/officeDocument/2006/relationships/hyperlink" Target="https://podminky.urs.cz/item/CS_URS_2025_02/784181101" TargetMode="External" /><Relationship Id="rId49" Type="http://schemas.openxmlformats.org/officeDocument/2006/relationships/hyperlink" Target="https://podminky.urs.cz/item/CS_URS_2025_02/784211101" TargetMode="External" /><Relationship Id="rId50" Type="http://schemas.openxmlformats.org/officeDocument/2006/relationships/hyperlink" Target="https://podminky.urs.cz/item/CS_URS_2025_02/784211163" TargetMode="External" /><Relationship Id="rId5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310101" TargetMode="External" /><Relationship Id="rId2" Type="http://schemas.openxmlformats.org/officeDocument/2006/relationships/hyperlink" Target="https://podminky.urs.cz/item/CS_URS_2025_02/741310125" TargetMode="External" /><Relationship Id="rId3" Type="http://schemas.openxmlformats.org/officeDocument/2006/relationships/hyperlink" Target="https://podminky.urs.cz/item/CS_URS_2025_02/741313001" TargetMode="External" /><Relationship Id="rId4" Type="http://schemas.openxmlformats.org/officeDocument/2006/relationships/hyperlink" Target="https://podminky.urs.cz/item/CS_URS_2025_02/741313011" TargetMode="External" /><Relationship Id="rId5" Type="http://schemas.openxmlformats.org/officeDocument/2006/relationships/hyperlink" Target="https://podminky.urs.cz/item/CS_URS_2025_02/741371002" TargetMode="External" /><Relationship Id="rId6" Type="http://schemas.openxmlformats.org/officeDocument/2006/relationships/hyperlink" Target="https://podminky.urs.cz/item/CS_URS_2025_02/741371031" TargetMode="External" /><Relationship Id="rId7" Type="http://schemas.openxmlformats.org/officeDocument/2006/relationships/hyperlink" Target="https://podminky.urs.cz/item/CS_URS_2025_02/741372032" TargetMode="External" /><Relationship Id="rId8" Type="http://schemas.openxmlformats.org/officeDocument/2006/relationships/hyperlink" Target="https://podminky.urs.cz/item/CS_URS_2025_02/741320105" TargetMode="External" /><Relationship Id="rId9" Type="http://schemas.openxmlformats.org/officeDocument/2006/relationships/hyperlink" Target="https://podminky.urs.cz/item/CS_URS_2025_02/741320135" TargetMode="External" /><Relationship Id="rId10" Type="http://schemas.openxmlformats.org/officeDocument/2006/relationships/hyperlink" Target="https://podminky.urs.cz/item/CS_URS_2025_02/741320165" TargetMode="External" /><Relationship Id="rId11" Type="http://schemas.openxmlformats.org/officeDocument/2006/relationships/hyperlink" Target="https://podminky.urs.cz/item/CS_URS_2025_02/741231002" TargetMode="External" /><Relationship Id="rId12" Type="http://schemas.openxmlformats.org/officeDocument/2006/relationships/hyperlink" Target="https://podminky.urs.cz/item/CS_URS_2025_02/741110041" TargetMode="External" /><Relationship Id="rId13" Type="http://schemas.openxmlformats.org/officeDocument/2006/relationships/hyperlink" Target="https://podminky.urs.cz/item/CS_URS_2025_02/741112061" TargetMode="External" /><Relationship Id="rId14" Type="http://schemas.openxmlformats.org/officeDocument/2006/relationships/hyperlink" Target="https://podminky.urs.cz/item/CS_URS_2025_02/741120401" TargetMode="External" /><Relationship Id="rId15" Type="http://schemas.openxmlformats.org/officeDocument/2006/relationships/hyperlink" Target="https://podminky.urs.cz/item/CS_URS_2025_02/741122031" TargetMode="External" /><Relationship Id="rId16" Type="http://schemas.openxmlformats.org/officeDocument/2006/relationships/hyperlink" Target="https://podminky.urs.cz/item/CS_URS_2025_02/741122032" TargetMode="External" /><Relationship Id="rId17" Type="http://schemas.openxmlformats.org/officeDocument/2006/relationships/hyperlink" Target="https://podminky.urs.cz/item/CS_URS_2025_02/741124703" TargetMode="External" /><Relationship Id="rId18" Type="http://schemas.openxmlformats.org/officeDocument/2006/relationships/hyperlink" Target="https://podminky.urs.cz/item/CS_URS_2025_02/741120501" TargetMode="External" /><Relationship Id="rId19" Type="http://schemas.openxmlformats.org/officeDocument/2006/relationships/hyperlink" Target="https://podminky.urs.cz/item/CS_URS_2025_02/741130001" TargetMode="External" /><Relationship Id="rId20" Type="http://schemas.openxmlformats.org/officeDocument/2006/relationships/hyperlink" Target="https://podminky.urs.cz/item/CS_URS_2025_02/741130003" TargetMode="External" /><Relationship Id="rId21" Type="http://schemas.openxmlformats.org/officeDocument/2006/relationships/hyperlink" Target="https://podminky.urs.cz/item/CS_URS_2025_02/741130004" TargetMode="External" /><Relationship Id="rId22" Type="http://schemas.openxmlformats.org/officeDocument/2006/relationships/hyperlink" Target="https://podminky.urs.cz/item/CS_URS_2025_02/998741102" TargetMode="External" /><Relationship Id="rId23" Type="http://schemas.openxmlformats.org/officeDocument/2006/relationships/hyperlink" Target="https://podminky.urs.cz/item/CS_URS_2024_01/741311071" TargetMode="External" /><Relationship Id="rId24" Type="http://schemas.openxmlformats.org/officeDocument/2006/relationships/hyperlink" Target="https://podminky.urs.cz/item/CS_URS_2025_02/734419111" TargetMode="External" /><Relationship Id="rId25" Type="http://schemas.openxmlformats.org/officeDocument/2006/relationships/hyperlink" Target="https://podminky.urs.cz/item/CS_URS_2024_01/751614121" TargetMode="External" /><Relationship Id="rId26" Type="http://schemas.openxmlformats.org/officeDocument/2006/relationships/hyperlink" Target="https://podminky.urs.cz/item/CS_URS_2025_02/751614126" TargetMode="External" /><Relationship Id="rId27" Type="http://schemas.openxmlformats.org/officeDocument/2006/relationships/hyperlink" Target="https://podminky.urs.cz/item/CS_URS_2025_02/751614112" TargetMode="External" /><Relationship Id="rId28" Type="http://schemas.openxmlformats.org/officeDocument/2006/relationships/hyperlink" Target="https://podminky.urs.cz/item/CS_URS_2024_01/735531044" TargetMode="External" /><Relationship Id="rId29" Type="http://schemas.openxmlformats.org/officeDocument/2006/relationships/hyperlink" Target="https://podminky.urs.cz/item/CS_URS_2024_01/734449121" TargetMode="External" /><Relationship Id="rId30" Type="http://schemas.openxmlformats.org/officeDocument/2006/relationships/hyperlink" Target="https://podminky.urs.cz/item/CS_URS_2025_02/751614110" TargetMode="External" /><Relationship Id="rId31" Type="http://schemas.openxmlformats.org/officeDocument/2006/relationships/hyperlink" Target="https://podminky.urs.cz/item/CS_URS_2025_02/742220152" TargetMode="External" /><Relationship Id="rId32" Type="http://schemas.openxmlformats.org/officeDocument/2006/relationships/hyperlink" Target="https://podminky.urs.cz/item/CS_URS_2025_02/741330531" TargetMode="External" /><Relationship Id="rId33" Type="http://schemas.openxmlformats.org/officeDocument/2006/relationships/hyperlink" Target="https://podminky.urs.cz/item/CS_URS_2025_02/742220172" TargetMode="External" /><Relationship Id="rId34" Type="http://schemas.openxmlformats.org/officeDocument/2006/relationships/hyperlink" Target="https://podminky.urs.cz/item/CS_URS_2025_02/742220173" TargetMode="External" /><Relationship Id="rId35" Type="http://schemas.openxmlformats.org/officeDocument/2006/relationships/hyperlink" Target="https://podminky.urs.cz/item/CS_URS_2025_02/468094111" TargetMode="External" /><Relationship Id="rId36" Type="http://schemas.openxmlformats.org/officeDocument/2006/relationships/hyperlink" Target="https://podminky.urs.cz/item/CS_URS_2025_02/468091322" TargetMode="External" /><Relationship Id="rId37" Type="http://schemas.openxmlformats.org/officeDocument/2006/relationships/hyperlink" Target="https://podminky.urs.cz/item/CS_URS_2025_02/468091342" TargetMode="External" /><Relationship Id="rId38" Type="http://schemas.openxmlformats.org/officeDocument/2006/relationships/hyperlink" Target="https://podminky.urs.cz/item/CS_URS_2025_02/468101411" TargetMode="External" /><Relationship Id="rId39" Type="http://schemas.openxmlformats.org/officeDocument/2006/relationships/hyperlink" Target="https://podminky.urs.cz/item/CS_URS_2025_02/977151111" TargetMode="External" /><Relationship Id="rId40" Type="http://schemas.openxmlformats.org/officeDocument/2006/relationships/hyperlink" Target="https://podminky.urs.cz/item/CS_URS_2025_02/977151113" TargetMode="External" /><Relationship Id="rId41" Type="http://schemas.openxmlformats.org/officeDocument/2006/relationships/hyperlink" Target="https://podminky.urs.cz/item/CS_URS_2025_02/460941211" TargetMode="External" /><Relationship Id="rId42" Type="http://schemas.openxmlformats.org/officeDocument/2006/relationships/hyperlink" Target="https://podminky.urs.cz/item/CS_URS_2025_02/469971111" TargetMode="External" /><Relationship Id="rId43" Type="http://schemas.openxmlformats.org/officeDocument/2006/relationships/hyperlink" Target="https://podminky.urs.cz/item/CS_URS_2025_02/469972111" TargetMode="External" /><Relationship Id="rId44" Type="http://schemas.openxmlformats.org/officeDocument/2006/relationships/hyperlink" Target="https://podminky.urs.cz/item/CS_URS_2025_02/469972122" TargetMode="External" /><Relationship Id="rId45" Type="http://schemas.openxmlformats.org/officeDocument/2006/relationships/hyperlink" Target="https://podminky.urs.cz/item/CS_URS_2025_02/469973114" TargetMode="External" /><Relationship Id="rId46" Type="http://schemas.openxmlformats.org/officeDocument/2006/relationships/hyperlink" Target="https://podminky.urs.cz/item/CS_URS_2025_02/997013211" TargetMode="External" /><Relationship Id="rId47" Type="http://schemas.openxmlformats.org/officeDocument/2006/relationships/hyperlink" Target="https://podminky.urs.cz/item/CS_URS_2025_02/741810002" TargetMode="External" /><Relationship Id="rId4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0001000" TargetMode="External" /><Relationship Id="rId2" Type="http://schemas.openxmlformats.org/officeDocument/2006/relationships/hyperlink" Target="https://podminky.urs.cz/item/CS_URS_2025_02/020001000" TargetMode="External" /><Relationship Id="rId3" Type="http://schemas.openxmlformats.org/officeDocument/2006/relationships/hyperlink" Target="https://podminky.urs.cz/item/CS_URS_2025_02/030001000" TargetMode="External" /><Relationship Id="rId4" Type="http://schemas.openxmlformats.org/officeDocument/2006/relationships/hyperlink" Target="https://podminky.urs.cz/item/CS_URS_2025_02/040001000" TargetMode="External" /><Relationship Id="rId5" Type="http://schemas.openxmlformats.org/officeDocument/2006/relationships/hyperlink" Target="https://podminky.urs.cz/item/CS_URS_2025_02/060001000" TargetMode="External" /><Relationship Id="rId6" Type="http://schemas.openxmlformats.org/officeDocument/2006/relationships/hyperlink" Target="https://podminky.urs.cz/item/CS_URS_2025_02/070001000" TargetMode="External" /><Relationship Id="rId7" Type="http://schemas.openxmlformats.org/officeDocument/2006/relationships/hyperlink" Target="https://podminky.urs.cz/item/CS_URS_2025_02/090001000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40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83.25" customHeight="1">
      <c r="B23" s="24"/>
      <c r="C23" s="25"/>
      <c r="D23" s="25"/>
      <c r="E23" s="39" t="s">
        <v>42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43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44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45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46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47</v>
      </c>
      <c r="E29" s="50"/>
      <c r="F29" s="35" t="s">
        <v>48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49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50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51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52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53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54</v>
      </c>
      <c r="U35" s="57"/>
      <c r="V35" s="57"/>
      <c r="W35" s="57"/>
      <c r="X35" s="59" t="s">
        <v>55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56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JS25-128_R01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MŠ Barevný svět Slezská č.p. 2011, Frýdek-Místek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p.č. 6810; k.ú. Frýdek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21. 11. 2025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Statutární město Frýdek-Místek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MODAV projekt s.r.o.</v>
      </c>
      <c r="AN49" s="67"/>
      <c r="AO49" s="67"/>
      <c r="AP49" s="67"/>
      <c r="AQ49" s="43"/>
      <c r="AR49" s="47"/>
      <c r="AS49" s="77" t="s">
        <v>57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>Ing. Jaroslav Stolička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58</v>
      </c>
      <c r="D52" s="90"/>
      <c r="E52" s="90"/>
      <c r="F52" s="90"/>
      <c r="G52" s="90"/>
      <c r="H52" s="91"/>
      <c r="I52" s="92" t="s">
        <v>59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60</v>
      </c>
      <c r="AH52" s="90"/>
      <c r="AI52" s="90"/>
      <c r="AJ52" s="90"/>
      <c r="AK52" s="90"/>
      <c r="AL52" s="90"/>
      <c r="AM52" s="90"/>
      <c r="AN52" s="92" t="s">
        <v>61</v>
      </c>
      <c r="AO52" s="90"/>
      <c r="AP52" s="90"/>
      <c r="AQ52" s="94" t="s">
        <v>62</v>
      </c>
      <c r="AR52" s="47"/>
      <c r="AS52" s="95" t="s">
        <v>63</v>
      </c>
      <c r="AT52" s="96" t="s">
        <v>64</v>
      </c>
      <c r="AU52" s="96" t="s">
        <v>65</v>
      </c>
      <c r="AV52" s="96" t="s">
        <v>66</v>
      </c>
      <c r="AW52" s="96" t="s">
        <v>67</v>
      </c>
      <c r="AX52" s="96" t="s">
        <v>68</v>
      </c>
      <c r="AY52" s="96" t="s">
        <v>69</v>
      </c>
      <c r="AZ52" s="96" t="s">
        <v>70</v>
      </c>
      <c r="BA52" s="96" t="s">
        <v>71</v>
      </c>
      <c r="BB52" s="96" t="s">
        <v>72</v>
      </c>
      <c r="BC52" s="96" t="s">
        <v>73</v>
      </c>
      <c r="BD52" s="97" t="s">
        <v>74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75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ROUND(SUM(AG55:AG59),2)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ROUND(SUM(AS55:AS59),2)</f>
        <v>0</v>
      </c>
      <c r="AT54" s="109">
        <f>ROUND(SUM(AV54:AW54),2)</f>
        <v>0</v>
      </c>
      <c r="AU54" s="110">
        <f>ROUND(SUM(AU55:AU59),5)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ROUND(SUM(AZ55:AZ59),2)</f>
        <v>0</v>
      </c>
      <c r="BA54" s="109">
        <f>ROUND(SUM(BA55:BA59),2)</f>
        <v>0</v>
      </c>
      <c r="BB54" s="109">
        <f>ROUND(SUM(BB55:BB59),2)</f>
        <v>0</v>
      </c>
      <c r="BC54" s="109">
        <f>ROUND(SUM(BC55:BC59),2)</f>
        <v>0</v>
      </c>
      <c r="BD54" s="111">
        <f>ROUND(SUM(BD55:BD59),2)</f>
        <v>0</v>
      </c>
      <c r="BE54" s="6"/>
      <c r="BS54" s="112" t="s">
        <v>76</v>
      </c>
      <c r="BT54" s="112" t="s">
        <v>77</v>
      </c>
      <c r="BU54" s="113" t="s">
        <v>78</v>
      </c>
      <c r="BV54" s="112" t="s">
        <v>79</v>
      </c>
      <c r="BW54" s="112" t="s">
        <v>5</v>
      </c>
      <c r="BX54" s="112" t="s">
        <v>80</v>
      </c>
      <c r="CL54" s="112" t="s">
        <v>19</v>
      </c>
    </row>
    <row r="55" s="7" customFormat="1" ht="16.5" customHeight="1">
      <c r="A55" s="114" t="s">
        <v>81</v>
      </c>
      <c r="B55" s="115"/>
      <c r="C55" s="116"/>
      <c r="D55" s="117" t="s">
        <v>82</v>
      </c>
      <c r="E55" s="117"/>
      <c r="F55" s="117"/>
      <c r="G55" s="117"/>
      <c r="H55" s="117"/>
      <c r="I55" s="118"/>
      <c r="J55" s="117" t="s">
        <v>83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Stavební úpravy'!J30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84</v>
      </c>
      <c r="AR55" s="121"/>
      <c r="AS55" s="122">
        <v>0</v>
      </c>
      <c r="AT55" s="123">
        <f>ROUND(SUM(AV55:AW55),2)</f>
        <v>0</v>
      </c>
      <c r="AU55" s="124">
        <f>'01 - Stavební úpravy'!P94</f>
        <v>0</v>
      </c>
      <c r="AV55" s="123">
        <f>'01 - Stavební úpravy'!J33</f>
        <v>0</v>
      </c>
      <c r="AW55" s="123">
        <f>'01 - Stavební úpravy'!J34</f>
        <v>0</v>
      </c>
      <c r="AX55" s="123">
        <f>'01 - Stavební úpravy'!J35</f>
        <v>0</v>
      </c>
      <c r="AY55" s="123">
        <f>'01 - Stavební úpravy'!J36</f>
        <v>0</v>
      </c>
      <c r="AZ55" s="123">
        <f>'01 - Stavební úpravy'!F33</f>
        <v>0</v>
      </c>
      <c r="BA55" s="123">
        <f>'01 - Stavební úpravy'!F34</f>
        <v>0</v>
      </c>
      <c r="BB55" s="123">
        <f>'01 - Stavební úpravy'!F35</f>
        <v>0</v>
      </c>
      <c r="BC55" s="123">
        <f>'01 - Stavební úpravy'!F36</f>
        <v>0</v>
      </c>
      <c r="BD55" s="125">
        <f>'01 - Stavební úpravy'!F37</f>
        <v>0</v>
      </c>
      <c r="BE55" s="7"/>
      <c r="BT55" s="126" t="s">
        <v>85</v>
      </c>
      <c r="BV55" s="126" t="s">
        <v>79</v>
      </c>
      <c r="BW55" s="126" t="s">
        <v>86</v>
      </c>
      <c r="BX55" s="126" t="s">
        <v>5</v>
      </c>
      <c r="CL55" s="126" t="s">
        <v>19</v>
      </c>
      <c r="CM55" s="126" t="s">
        <v>87</v>
      </c>
    </row>
    <row r="56" s="7" customFormat="1" ht="16.5" customHeight="1">
      <c r="A56" s="114" t="s">
        <v>81</v>
      </c>
      <c r="B56" s="115"/>
      <c r="C56" s="116"/>
      <c r="D56" s="117" t="s">
        <v>88</v>
      </c>
      <c r="E56" s="117"/>
      <c r="F56" s="117"/>
      <c r="G56" s="117"/>
      <c r="H56" s="117"/>
      <c r="I56" s="118"/>
      <c r="J56" s="117" t="s">
        <v>89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'02 - Zdravotechnika'!J30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84</v>
      </c>
      <c r="AR56" s="121"/>
      <c r="AS56" s="122">
        <v>0</v>
      </c>
      <c r="AT56" s="123">
        <f>ROUND(SUM(AV56:AW56),2)</f>
        <v>0</v>
      </c>
      <c r="AU56" s="124">
        <f>'02 - Zdravotechnika'!P83</f>
        <v>0</v>
      </c>
      <c r="AV56" s="123">
        <f>'02 - Zdravotechnika'!J33</f>
        <v>0</v>
      </c>
      <c r="AW56" s="123">
        <f>'02 - Zdravotechnika'!J34</f>
        <v>0</v>
      </c>
      <c r="AX56" s="123">
        <f>'02 - Zdravotechnika'!J35</f>
        <v>0</v>
      </c>
      <c r="AY56" s="123">
        <f>'02 - Zdravotechnika'!J36</f>
        <v>0</v>
      </c>
      <c r="AZ56" s="123">
        <f>'02 - Zdravotechnika'!F33</f>
        <v>0</v>
      </c>
      <c r="BA56" s="123">
        <f>'02 - Zdravotechnika'!F34</f>
        <v>0</v>
      </c>
      <c r="BB56" s="123">
        <f>'02 - Zdravotechnika'!F35</f>
        <v>0</v>
      </c>
      <c r="BC56" s="123">
        <f>'02 - Zdravotechnika'!F36</f>
        <v>0</v>
      </c>
      <c r="BD56" s="125">
        <f>'02 - Zdravotechnika'!F37</f>
        <v>0</v>
      </c>
      <c r="BE56" s="7"/>
      <c r="BT56" s="126" t="s">
        <v>85</v>
      </c>
      <c r="BV56" s="126" t="s">
        <v>79</v>
      </c>
      <c r="BW56" s="126" t="s">
        <v>90</v>
      </c>
      <c r="BX56" s="126" t="s">
        <v>5</v>
      </c>
      <c r="CL56" s="126" t="s">
        <v>19</v>
      </c>
      <c r="CM56" s="126" t="s">
        <v>87</v>
      </c>
    </row>
    <row r="57" s="7" customFormat="1" ht="16.5" customHeight="1">
      <c r="A57" s="114" t="s">
        <v>81</v>
      </c>
      <c r="B57" s="115"/>
      <c r="C57" s="116"/>
      <c r="D57" s="117" t="s">
        <v>91</v>
      </c>
      <c r="E57" s="117"/>
      <c r="F57" s="117"/>
      <c r="G57" s="117"/>
      <c r="H57" s="117"/>
      <c r="I57" s="118"/>
      <c r="J57" s="117" t="s">
        <v>92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'03 - Vytápění'!J30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84</v>
      </c>
      <c r="AR57" s="121"/>
      <c r="AS57" s="122">
        <v>0</v>
      </c>
      <c r="AT57" s="123">
        <f>ROUND(SUM(AV57:AW57),2)</f>
        <v>0</v>
      </c>
      <c r="AU57" s="124">
        <f>'03 - Vytápění'!P82</f>
        <v>0</v>
      </c>
      <c r="AV57" s="123">
        <f>'03 - Vytápění'!J33</f>
        <v>0</v>
      </c>
      <c r="AW57" s="123">
        <f>'03 - Vytápění'!J34</f>
        <v>0</v>
      </c>
      <c r="AX57" s="123">
        <f>'03 - Vytápění'!J35</f>
        <v>0</v>
      </c>
      <c r="AY57" s="123">
        <f>'03 - Vytápění'!J36</f>
        <v>0</v>
      </c>
      <c r="AZ57" s="123">
        <f>'03 - Vytápění'!F33</f>
        <v>0</v>
      </c>
      <c r="BA57" s="123">
        <f>'03 - Vytápění'!F34</f>
        <v>0</v>
      </c>
      <c r="BB57" s="123">
        <f>'03 - Vytápění'!F35</f>
        <v>0</v>
      </c>
      <c r="BC57" s="123">
        <f>'03 - Vytápění'!F36</f>
        <v>0</v>
      </c>
      <c r="BD57" s="125">
        <f>'03 - Vytápění'!F37</f>
        <v>0</v>
      </c>
      <c r="BE57" s="7"/>
      <c r="BT57" s="126" t="s">
        <v>85</v>
      </c>
      <c r="BV57" s="126" t="s">
        <v>79</v>
      </c>
      <c r="BW57" s="126" t="s">
        <v>93</v>
      </c>
      <c r="BX57" s="126" t="s">
        <v>5</v>
      </c>
      <c r="CL57" s="126" t="s">
        <v>19</v>
      </c>
      <c r="CM57" s="126" t="s">
        <v>87</v>
      </c>
    </row>
    <row r="58" s="7" customFormat="1" ht="16.5" customHeight="1">
      <c r="A58" s="114" t="s">
        <v>81</v>
      </c>
      <c r="B58" s="115"/>
      <c r="C58" s="116"/>
      <c r="D58" s="117" t="s">
        <v>94</v>
      </c>
      <c r="E58" s="117"/>
      <c r="F58" s="117"/>
      <c r="G58" s="117"/>
      <c r="H58" s="117"/>
      <c r="I58" s="118"/>
      <c r="J58" s="117" t="s">
        <v>95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'04 - Silnoproudé elektroi...'!J30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84</v>
      </c>
      <c r="AR58" s="121"/>
      <c r="AS58" s="122">
        <v>0</v>
      </c>
      <c r="AT58" s="123">
        <f>ROUND(SUM(AV58:AW58),2)</f>
        <v>0</v>
      </c>
      <c r="AU58" s="124">
        <f>'04 - Silnoproudé elektroi...'!P91</f>
        <v>0</v>
      </c>
      <c r="AV58" s="123">
        <f>'04 - Silnoproudé elektroi...'!J33</f>
        <v>0</v>
      </c>
      <c r="AW58" s="123">
        <f>'04 - Silnoproudé elektroi...'!J34</f>
        <v>0</v>
      </c>
      <c r="AX58" s="123">
        <f>'04 - Silnoproudé elektroi...'!J35</f>
        <v>0</v>
      </c>
      <c r="AY58" s="123">
        <f>'04 - Silnoproudé elektroi...'!J36</f>
        <v>0</v>
      </c>
      <c r="AZ58" s="123">
        <f>'04 - Silnoproudé elektroi...'!F33</f>
        <v>0</v>
      </c>
      <c r="BA58" s="123">
        <f>'04 - Silnoproudé elektroi...'!F34</f>
        <v>0</v>
      </c>
      <c r="BB58" s="123">
        <f>'04 - Silnoproudé elektroi...'!F35</f>
        <v>0</v>
      </c>
      <c r="BC58" s="123">
        <f>'04 - Silnoproudé elektroi...'!F36</f>
        <v>0</v>
      </c>
      <c r="BD58" s="125">
        <f>'04 - Silnoproudé elektroi...'!F37</f>
        <v>0</v>
      </c>
      <c r="BE58" s="7"/>
      <c r="BT58" s="126" t="s">
        <v>85</v>
      </c>
      <c r="BV58" s="126" t="s">
        <v>79</v>
      </c>
      <c r="BW58" s="126" t="s">
        <v>96</v>
      </c>
      <c r="BX58" s="126" t="s">
        <v>5</v>
      </c>
      <c r="CL58" s="126" t="s">
        <v>19</v>
      </c>
      <c r="CM58" s="126" t="s">
        <v>87</v>
      </c>
    </row>
    <row r="59" s="7" customFormat="1" ht="16.5" customHeight="1">
      <c r="A59" s="114" t="s">
        <v>81</v>
      </c>
      <c r="B59" s="115"/>
      <c r="C59" s="116"/>
      <c r="D59" s="117" t="s">
        <v>97</v>
      </c>
      <c r="E59" s="117"/>
      <c r="F59" s="117"/>
      <c r="G59" s="117"/>
      <c r="H59" s="117"/>
      <c r="I59" s="118"/>
      <c r="J59" s="117" t="s">
        <v>98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'VRN - Vedlejší rozpočtové...'!J30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84</v>
      </c>
      <c r="AR59" s="121"/>
      <c r="AS59" s="127">
        <v>0</v>
      </c>
      <c r="AT59" s="128">
        <f>ROUND(SUM(AV59:AW59),2)</f>
        <v>0</v>
      </c>
      <c r="AU59" s="129">
        <f>'VRN - Vedlejší rozpočtové...'!P80</f>
        <v>0</v>
      </c>
      <c r="AV59" s="128">
        <f>'VRN - Vedlejší rozpočtové...'!J33</f>
        <v>0</v>
      </c>
      <c r="AW59" s="128">
        <f>'VRN - Vedlejší rozpočtové...'!J34</f>
        <v>0</v>
      </c>
      <c r="AX59" s="128">
        <f>'VRN - Vedlejší rozpočtové...'!J35</f>
        <v>0</v>
      </c>
      <c r="AY59" s="128">
        <f>'VRN - Vedlejší rozpočtové...'!J36</f>
        <v>0</v>
      </c>
      <c r="AZ59" s="128">
        <f>'VRN - Vedlejší rozpočtové...'!F33</f>
        <v>0</v>
      </c>
      <c r="BA59" s="128">
        <f>'VRN - Vedlejší rozpočtové...'!F34</f>
        <v>0</v>
      </c>
      <c r="BB59" s="128">
        <f>'VRN - Vedlejší rozpočtové...'!F35</f>
        <v>0</v>
      </c>
      <c r="BC59" s="128">
        <f>'VRN - Vedlejší rozpočtové...'!F36</f>
        <v>0</v>
      </c>
      <c r="BD59" s="130">
        <f>'VRN - Vedlejší rozpočtové...'!F37</f>
        <v>0</v>
      </c>
      <c r="BE59" s="7"/>
      <c r="BT59" s="126" t="s">
        <v>85</v>
      </c>
      <c r="BV59" s="126" t="s">
        <v>79</v>
      </c>
      <c r="BW59" s="126" t="s">
        <v>99</v>
      </c>
      <c r="BX59" s="126" t="s">
        <v>5</v>
      </c>
      <c r="CL59" s="126" t="s">
        <v>19</v>
      </c>
      <c r="CM59" s="126" t="s">
        <v>87</v>
      </c>
    </row>
    <row r="60" s="2" customFormat="1" ht="30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="2" customFormat="1" ht="6.96" customHeight="1">
      <c r="A61" s="41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</sheetData>
  <sheetProtection sheet="1" formatColumns="0" formatRows="0" objects="1" scenarios="1" spinCount="100000" saltValue="KXmIKNdODt6swR+A7CXELB5RdlBJ4kZ92LS1MViWOG5Ewyhkv6LX/CODNB+rNA8JaJrkUHcd53tWjEryy6HE8A==" hashValue="ABFjsdEWQvR/cv732giYWEIPDsx5x1yKE1oNpPwug1O+1PXpVItL5ipZ3QNEMrRGrxPMtTe9ihnjwLHkxeCX0w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tavební úpravy'!C2" display="/"/>
    <hyperlink ref="A56" location="'02 - Zdravotechnika'!C2" display="/"/>
    <hyperlink ref="A57" location="'03 - Vytápění'!C2" display="/"/>
    <hyperlink ref="A58" location="'04 - Silnoproudé elektroi...'!C2" display="/"/>
    <hyperlink ref="A5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87</v>
      </c>
    </row>
    <row r="4" s="1" customFormat="1" ht="24.96" customHeight="1">
      <c r="B4" s="23"/>
      <c r="D4" s="133" t="s">
        <v>100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MŠ Barevný svět Slezská č.p. 2011, Frýdek-Místek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21. 11. 2025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ROUND((SUM(BE94:BE473)),  2)</f>
        <v>0</v>
      </c>
      <c r="G33" s="41"/>
      <c r="H33" s="41"/>
      <c r="I33" s="151">
        <v>0.20999999999999999</v>
      </c>
      <c r="J33" s="150">
        <f>ROUND(((SUM(BE94:BE473))*I33),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ROUND((SUM(BF94:BF473)),  2)</f>
        <v>0</v>
      </c>
      <c r="G34" s="41"/>
      <c r="H34" s="41"/>
      <c r="I34" s="151">
        <v>0.12</v>
      </c>
      <c r="J34" s="150">
        <f>ROUND(((SUM(BF94:BF473))*I34),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ROUND((SUM(BG94:BG473)),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ROUND((SUM(BH94:BH473)),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ROUND((SUM(BI94:BI473)),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MŠ Barevný svět Slezská č.p. 2011, Frýdek-Místek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Stavební úpravy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p.č. 6810; k.ú. Frýdek</v>
      </c>
      <c r="G52" s="43"/>
      <c r="H52" s="43"/>
      <c r="I52" s="35" t="s">
        <v>23</v>
      </c>
      <c r="J52" s="75" t="str">
        <f>IF(J12="","",J12)</f>
        <v>21. 11. 2025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Statutární město Frýdek-Místek</v>
      </c>
      <c r="G54" s="43"/>
      <c r="H54" s="43"/>
      <c r="I54" s="35" t="s">
        <v>33</v>
      </c>
      <c r="J54" s="39" t="str">
        <f>E21</f>
        <v>MODAV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Jaroslav Stolička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104</v>
      </c>
      <c r="D57" s="165"/>
      <c r="E57" s="165"/>
      <c r="F57" s="165"/>
      <c r="G57" s="165"/>
      <c r="H57" s="165"/>
      <c r="I57" s="165"/>
      <c r="J57" s="166" t="s">
        <v>105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106</v>
      </c>
    </row>
    <row r="60" s="9" customFormat="1" ht="24.96" customHeight="1">
      <c r="A60" s="9"/>
      <c r="B60" s="168"/>
      <c r="C60" s="169"/>
      <c r="D60" s="170" t="s">
        <v>107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108</v>
      </c>
      <c r="E61" s="177"/>
      <c r="F61" s="177"/>
      <c r="G61" s="177"/>
      <c r="H61" s="177"/>
      <c r="I61" s="177"/>
      <c r="J61" s="178">
        <f>J96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109</v>
      </c>
      <c r="E62" s="177"/>
      <c r="F62" s="177"/>
      <c r="G62" s="177"/>
      <c r="H62" s="177"/>
      <c r="I62" s="177"/>
      <c r="J62" s="178">
        <f>J97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4"/>
      <c r="C63" s="175"/>
      <c r="D63" s="176" t="s">
        <v>110</v>
      </c>
      <c r="E63" s="177"/>
      <c r="F63" s="177"/>
      <c r="G63" s="177"/>
      <c r="H63" s="177"/>
      <c r="I63" s="177"/>
      <c r="J63" s="178">
        <f>J98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111</v>
      </c>
      <c r="E64" s="177"/>
      <c r="F64" s="177"/>
      <c r="G64" s="177"/>
      <c r="H64" s="177"/>
      <c r="I64" s="177"/>
      <c r="J64" s="178">
        <f>J152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4"/>
      <c r="C65" s="175"/>
      <c r="D65" s="176" t="s">
        <v>112</v>
      </c>
      <c r="E65" s="177"/>
      <c r="F65" s="177"/>
      <c r="G65" s="177"/>
      <c r="H65" s="177"/>
      <c r="I65" s="177"/>
      <c r="J65" s="178">
        <f>J153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4"/>
      <c r="C66" s="175"/>
      <c r="D66" s="176" t="s">
        <v>113</v>
      </c>
      <c r="E66" s="177"/>
      <c r="F66" s="177"/>
      <c r="G66" s="177"/>
      <c r="H66" s="177"/>
      <c r="I66" s="177"/>
      <c r="J66" s="178">
        <f>J175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114</v>
      </c>
      <c r="E67" s="177"/>
      <c r="F67" s="177"/>
      <c r="G67" s="177"/>
      <c r="H67" s="177"/>
      <c r="I67" s="177"/>
      <c r="J67" s="178">
        <f>J197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115</v>
      </c>
      <c r="E68" s="177"/>
      <c r="F68" s="177"/>
      <c r="G68" s="177"/>
      <c r="H68" s="177"/>
      <c r="I68" s="177"/>
      <c r="J68" s="178">
        <f>J209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116</v>
      </c>
      <c r="E69" s="171"/>
      <c r="F69" s="171"/>
      <c r="G69" s="171"/>
      <c r="H69" s="171"/>
      <c r="I69" s="171"/>
      <c r="J69" s="172">
        <f>J212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117</v>
      </c>
      <c r="E70" s="177"/>
      <c r="F70" s="177"/>
      <c r="G70" s="177"/>
      <c r="H70" s="177"/>
      <c r="I70" s="177"/>
      <c r="J70" s="178">
        <f>J213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118</v>
      </c>
      <c r="E71" s="177"/>
      <c r="F71" s="177"/>
      <c r="G71" s="177"/>
      <c r="H71" s="177"/>
      <c r="I71" s="177"/>
      <c r="J71" s="178">
        <f>J231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119</v>
      </c>
      <c r="E72" s="177"/>
      <c r="F72" s="177"/>
      <c r="G72" s="177"/>
      <c r="H72" s="177"/>
      <c r="I72" s="177"/>
      <c r="J72" s="178">
        <f>J274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120</v>
      </c>
      <c r="E73" s="177"/>
      <c r="F73" s="177"/>
      <c r="G73" s="177"/>
      <c r="H73" s="177"/>
      <c r="I73" s="177"/>
      <c r="J73" s="178">
        <f>J340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121</v>
      </c>
      <c r="E74" s="177"/>
      <c r="F74" s="177"/>
      <c r="G74" s="177"/>
      <c r="H74" s="177"/>
      <c r="I74" s="177"/>
      <c r="J74" s="178">
        <f>J454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122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Rekonstrukce MŠ Barevný svět Slezská č.p. 2011, Frýdek-Místek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101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01 - Stavební úpravy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>p.č. 6810; k.ú. Frýdek</v>
      </c>
      <c r="G88" s="43"/>
      <c r="H88" s="43"/>
      <c r="I88" s="35" t="s">
        <v>23</v>
      </c>
      <c r="J88" s="75" t="str">
        <f>IF(J12="","",J12)</f>
        <v>21. 11. 2025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E15</f>
        <v>Statutární město Frýdek-Místek</v>
      </c>
      <c r="G90" s="43"/>
      <c r="H90" s="43"/>
      <c r="I90" s="35" t="s">
        <v>33</v>
      </c>
      <c r="J90" s="39" t="str">
        <f>E21</f>
        <v>MODAV projekt s.r.o.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31</v>
      </c>
      <c r="D91" s="43"/>
      <c r="E91" s="43"/>
      <c r="F91" s="30" t="str">
        <f>IF(E18="","",E18)</f>
        <v>Vyplň údaj</v>
      </c>
      <c r="G91" s="43"/>
      <c r="H91" s="43"/>
      <c r="I91" s="35" t="s">
        <v>38</v>
      </c>
      <c r="J91" s="39" t="str">
        <f>E24</f>
        <v>Ing. Jaroslav Stolička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0"/>
      <c r="B93" s="181"/>
      <c r="C93" s="182" t="s">
        <v>123</v>
      </c>
      <c r="D93" s="183" t="s">
        <v>62</v>
      </c>
      <c r="E93" s="183" t="s">
        <v>58</v>
      </c>
      <c r="F93" s="183" t="s">
        <v>59</v>
      </c>
      <c r="G93" s="183" t="s">
        <v>124</v>
      </c>
      <c r="H93" s="183" t="s">
        <v>125</v>
      </c>
      <c r="I93" s="183" t="s">
        <v>126</v>
      </c>
      <c r="J93" s="183" t="s">
        <v>105</v>
      </c>
      <c r="K93" s="184" t="s">
        <v>127</v>
      </c>
      <c r="L93" s="185"/>
      <c r="M93" s="95" t="s">
        <v>19</v>
      </c>
      <c r="N93" s="96" t="s">
        <v>47</v>
      </c>
      <c r="O93" s="96" t="s">
        <v>128</v>
      </c>
      <c r="P93" s="96" t="s">
        <v>129</v>
      </c>
      <c r="Q93" s="96" t="s">
        <v>130</v>
      </c>
      <c r="R93" s="96" t="s">
        <v>131</v>
      </c>
      <c r="S93" s="96" t="s">
        <v>132</v>
      </c>
      <c r="T93" s="97" t="s">
        <v>133</v>
      </c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</row>
    <row r="94" s="2" customFormat="1" ht="22.8" customHeight="1">
      <c r="A94" s="41"/>
      <c r="B94" s="42"/>
      <c r="C94" s="102" t="s">
        <v>134</v>
      </c>
      <c r="D94" s="43"/>
      <c r="E94" s="43"/>
      <c r="F94" s="43"/>
      <c r="G94" s="43"/>
      <c r="H94" s="43"/>
      <c r="I94" s="43"/>
      <c r="J94" s="186">
        <f>BK94</f>
        <v>0</v>
      </c>
      <c r="K94" s="43"/>
      <c r="L94" s="47"/>
      <c r="M94" s="98"/>
      <c r="N94" s="187"/>
      <c r="O94" s="99"/>
      <c r="P94" s="188">
        <f>P95+P212</f>
        <v>0</v>
      </c>
      <c r="Q94" s="99"/>
      <c r="R94" s="188">
        <f>R95+R212</f>
        <v>8.0097550799999997</v>
      </c>
      <c r="S94" s="99"/>
      <c r="T94" s="189">
        <f>T95+T212</f>
        <v>2.1605211600000001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76</v>
      </c>
      <c r="AU94" s="20" t="s">
        <v>106</v>
      </c>
      <c r="BK94" s="190">
        <f>BK95+BK212</f>
        <v>0</v>
      </c>
    </row>
    <row r="95" s="12" customFormat="1" ht="25.92" customHeight="1">
      <c r="A95" s="12"/>
      <c r="B95" s="191"/>
      <c r="C95" s="192"/>
      <c r="D95" s="193" t="s">
        <v>76</v>
      </c>
      <c r="E95" s="194" t="s">
        <v>135</v>
      </c>
      <c r="F95" s="194" t="s">
        <v>136</v>
      </c>
      <c r="G95" s="192"/>
      <c r="H95" s="192"/>
      <c r="I95" s="195"/>
      <c r="J95" s="196">
        <f>BK95</f>
        <v>0</v>
      </c>
      <c r="K95" s="192"/>
      <c r="L95" s="197"/>
      <c r="M95" s="198"/>
      <c r="N95" s="199"/>
      <c r="O95" s="199"/>
      <c r="P95" s="200">
        <f>P96+P97+P152+P197+P209</f>
        <v>0</v>
      </c>
      <c r="Q95" s="199"/>
      <c r="R95" s="200">
        <f>R96+R97+R152+R197+R209</f>
        <v>5.6892755600000005</v>
      </c>
      <c r="S95" s="199"/>
      <c r="T95" s="201">
        <f>T96+T97+T152+T197+T209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85</v>
      </c>
      <c r="AT95" s="203" t="s">
        <v>76</v>
      </c>
      <c r="AU95" s="203" t="s">
        <v>77</v>
      </c>
      <c r="AY95" s="202" t="s">
        <v>137</v>
      </c>
      <c r="BK95" s="204">
        <f>BK96+BK97+BK152+BK197+BK209</f>
        <v>0</v>
      </c>
    </row>
    <row r="96" s="12" customFormat="1" ht="22.8" customHeight="1">
      <c r="A96" s="12"/>
      <c r="B96" s="191"/>
      <c r="C96" s="192"/>
      <c r="D96" s="193" t="s">
        <v>76</v>
      </c>
      <c r="E96" s="205" t="s">
        <v>138</v>
      </c>
      <c r="F96" s="205" t="s">
        <v>139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v>0</v>
      </c>
      <c r="Q96" s="199"/>
      <c r="R96" s="200">
        <v>0</v>
      </c>
      <c r="S96" s="199"/>
      <c r="T96" s="201"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85</v>
      </c>
      <c r="AT96" s="203" t="s">
        <v>76</v>
      </c>
      <c r="AU96" s="203" t="s">
        <v>85</v>
      </c>
      <c r="AY96" s="202" t="s">
        <v>137</v>
      </c>
      <c r="BK96" s="204">
        <v>0</v>
      </c>
    </row>
    <row r="97" s="12" customFormat="1" ht="22.8" customHeight="1">
      <c r="A97" s="12"/>
      <c r="B97" s="191"/>
      <c r="C97" s="192"/>
      <c r="D97" s="193" t="s">
        <v>76</v>
      </c>
      <c r="E97" s="205" t="s">
        <v>140</v>
      </c>
      <c r="F97" s="205" t="s">
        <v>141</v>
      </c>
      <c r="G97" s="192"/>
      <c r="H97" s="192"/>
      <c r="I97" s="195"/>
      <c r="J97" s="206">
        <f>BK97</f>
        <v>0</v>
      </c>
      <c r="K97" s="192"/>
      <c r="L97" s="197"/>
      <c r="M97" s="198"/>
      <c r="N97" s="199"/>
      <c r="O97" s="199"/>
      <c r="P97" s="200">
        <f>P98</f>
        <v>0</v>
      </c>
      <c r="Q97" s="199"/>
      <c r="R97" s="200">
        <f>R98</f>
        <v>5.6810215600000005</v>
      </c>
      <c r="S97" s="199"/>
      <c r="T97" s="201">
        <f>T98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85</v>
      </c>
      <c r="AT97" s="203" t="s">
        <v>76</v>
      </c>
      <c r="AU97" s="203" t="s">
        <v>85</v>
      </c>
      <c r="AY97" s="202" t="s">
        <v>137</v>
      </c>
      <c r="BK97" s="204">
        <f>BK98</f>
        <v>0</v>
      </c>
    </row>
    <row r="98" s="12" customFormat="1" ht="20.88" customHeight="1">
      <c r="A98" s="12"/>
      <c r="B98" s="191"/>
      <c r="C98" s="192"/>
      <c r="D98" s="193" t="s">
        <v>76</v>
      </c>
      <c r="E98" s="205" t="s">
        <v>142</v>
      </c>
      <c r="F98" s="205" t="s">
        <v>143</v>
      </c>
      <c r="G98" s="192"/>
      <c r="H98" s="192"/>
      <c r="I98" s="195"/>
      <c r="J98" s="206">
        <f>BK98</f>
        <v>0</v>
      </c>
      <c r="K98" s="192"/>
      <c r="L98" s="197"/>
      <c r="M98" s="198"/>
      <c r="N98" s="199"/>
      <c r="O98" s="199"/>
      <c r="P98" s="200">
        <f>SUM(P99:P151)</f>
        <v>0</v>
      </c>
      <c r="Q98" s="199"/>
      <c r="R98" s="200">
        <f>SUM(R99:R151)</f>
        <v>5.6810215600000005</v>
      </c>
      <c r="S98" s="199"/>
      <c r="T98" s="201">
        <f>SUM(T99:T151)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85</v>
      </c>
      <c r="AT98" s="203" t="s">
        <v>76</v>
      </c>
      <c r="AU98" s="203" t="s">
        <v>87</v>
      </c>
      <c r="AY98" s="202" t="s">
        <v>137</v>
      </c>
      <c r="BK98" s="204">
        <f>SUM(BK99:BK151)</f>
        <v>0</v>
      </c>
    </row>
    <row r="99" s="2" customFormat="1" ht="49.05" customHeight="1">
      <c r="A99" s="41"/>
      <c r="B99" s="42"/>
      <c r="C99" s="207" t="s">
        <v>85</v>
      </c>
      <c r="D99" s="207" t="s">
        <v>144</v>
      </c>
      <c r="E99" s="208" t="s">
        <v>145</v>
      </c>
      <c r="F99" s="209" t="s">
        <v>146</v>
      </c>
      <c r="G99" s="210" t="s">
        <v>147</v>
      </c>
      <c r="H99" s="211">
        <v>42.015000000000001</v>
      </c>
      <c r="I99" s="212"/>
      <c r="J99" s="213">
        <f>ROUND(I99*H99,2)</f>
        <v>0</v>
      </c>
      <c r="K99" s="209" t="s">
        <v>148</v>
      </c>
      <c r="L99" s="47"/>
      <c r="M99" s="214" t="s">
        <v>19</v>
      </c>
      <c r="N99" s="215" t="s">
        <v>48</v>
      </c>
      <c r="O99" s="87"/>
      <c r="P99" s="216">
        <f>O99*H99</f>
        <v>0</v>
      </c>
      <c r="Q99" s="216">
        <v>0.031800000000000002</v>
      </c>
      <c r="R99" s="216">
        <f>Q99*H99</f>
        <v>1.3360770000000002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149</v>
      </c>
      <c r="AT99" s="218" t="s">
        <v>144</v>
      </c>
      <c r="AU99" s="218" t="s">
        <v>138</v>
      </c>
      <c r="AY99" s="20" t="s">
        <v>137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85</v>
      </c>
      <c r="BK99" s="219">
        <f>ROUND(I99*H99,2)</f>
        <v>0</v>
      </c>
      <c r="BL99" s="20" t="s">
        <v>149</v>
      </c>
      <c r="BM99" s="218" t="s">
        <v>150</v>
      </c>
    </row>
    <row r="100" s="2" customFormat="1">
      <c r="A100" s="41"/>
      <c r="B100" s="42"/>
      <c r="C100" s="43"/>
      <c r="D100" s="220" t="s">
        <v>151</v>
      </c>
      <c r="E100" s="43"/>
      <c r="F100" s="221" t="s">
        <v>152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151</v>
      </c>
      <c r="AU100" s="20" t="s">
        <v>138</v>
      </c>
    </row>
    <row r="101" s="13" customFormat="1">
      <c r="A101" s="13"/>
      <c r="B101" s="225"/>
      <c r="C101" s="226"/>
      <c r="D101" s="227" t="s">
        <v>153</v>
      </c>
      <c r="E101" s="228" t="s">
        <v>19</v>
      </c>
      <c r="F101" s="229" t="s">
        <v>154</v>
      </c>
      <c r="G101" s="226"/>
      <c r="H101" s="228" t="s">
        <v>19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153</v>
      </c>
      <c r="AU101" s="235" t="s">
        <v>138</v>
      </c>
      <c r="AV101" s="13" t="s">
        <v>85</v>
      </c>
      <c r="AW101" s="13" t="s">
        <v>37</v>
      </c>
      <c r="AX101" s="13" t="s">
        <v>77</v>
      </c>
      <c r="AY101" s="235" t="s">
        <v>137</v>
      </c>
    </row>
    <row r="102" s="13" customFormat="1">
      <c r="A102" s="13"/>
      <c r="B102" s="225"/>
      <c r="C102" s="226"/>
      <c r="D102" s="227" t="s">
        <v>153</v>
      </c>
      <c r="E102" s="228" t="s">
        <v>19</v>
      </c>
      <c r="F102" s="229" t="s">
        <v>155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153</v>
      </c>
      <c r="AU102" s="235" t="s">
        <v>138</v>
      </c>
      <c r="AV102" s="13" t="s">
        <v>85</v>
      </c>
      <c r="AW102" s="13" t="s">
        <v>37</v>
      </c>
      <c r="AX102" s="13" t="s">
        <v>77</v>
      </c>
      <c r="AY102" s="235" t="s">
        <v>137</v>
      </c>
    </row>
    <row r="103" s="14" customFormat="1">
      <c r="A103" s="14"/>
      <c r="B103" s="236"/>
      <c r="C103" s="237"/>
      <c r="D103" s="227" t="s">
        <v>153</v>
      </c>
      <c r="E103" s="238" t="s">
        <v>19</v>
      </c>
      <c r="F103" s="239" t="s">
        <v>156</v>
      </c>
      <c r="G103" s="237"/>
      <c r="H103" s="240">
        <v>16.096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153</v>
      </c>
      <c r="AU103" s="246" t="s">
        <v>138</v>
      </c>
      <c r="AV103" s="14" t="s">
        <v>87</v>
      </c>
      <c r="AW103" s="14" t="s">
        <v>37</v>
      </c>
      <c r="AX103" s="14" t="s">
        <v>77</v>
      </c>
      <c r="AY103" s="246" t="s">
        <v>137</v>
      </c>
    </row>
    <row r="104" s="14" customFormat="1">
      <c r="A104" s="14"/>
      <c r="B104" s="236"/>
      <c r="C104" s="237"/>
      <c r="D104" s="227" t="s">
        <v>153</v>
      </c>
      <c r="E104" s="238" t="s">
        <v>19</v>
      </c>
      <c r="F104" s="239" t="s">
        <v>157</v>
      </c>
      <c r="G104" s="237"/>
      <c r="H104" s="240">
        <v>19.119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153</v>
      </c>
      <c r="AU104" s="246" t="s">
        <v>138</v>
      </c>
      <c r="AV104" s="14" t="s">
        <v>87</v>
      </c>
      <c r="AW104" s="14" t="s">
        <v>37</v>
      </c>
      <c r="AX104" s="14" t="s">
        <v>77</v>
      </c>
      <c r="AY104" s="246" t="s">
        <v>137</v>
      </c>
    </row>
    <row r="105" s="15" customFormat="1">
      <c r="A105" s="15"/>
      <c r="B105" s="247"/>
      <c r="C105" s="248"/>
      <c r="D105" s="227" t="s">
        <v>153</v>
      </c>
      <c r="E105" s="249" t="s">
        <v>19</v>
      </c>
      <c r="F105" s="250" t="s">
        <v>158</v>
      </c>
      <c r="G105" s="248"/>
      <c r="H105" s="251">
        <v>35.215000000000003</v>
      </c>
      <c r="I105" s="252"/>
      <c r="J105" s="248"/>
      <c r="K105" s="248"/>
      <c r="L105" s="253"/>
      <c r="M105" s="254"/>
      <c r="N105" s="255"/>
      <c r="O105" s="255"/>
      <c r="P105" s="255"/>
      <c r="Q105" s="255"/>
      <c r="R105" s="255"/>
      <c r="S105" s="255"/>
      <c r="T105" s="25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7" t="s">
        <v>153</v>
      </c>
      <c r="AU105" s="257" t="s">
        <v>138</v>
      </c>
      <c r="AV105" s="15" t="s">
        <v>138</v>
      </c>
      <c r="AW105" s="15" t="s">
        <v>37</v>
      </c>
      <c r="AX105" s="15" t="s">
        <v>77</v>
      </c>
      <c r="AY105" s="257" t="s">
        <v>137</v>
      </c>
    </row>
    <row r="106" s="13" customFormat="1">
      <c r="A106" s="13"/>
      <c r="B106" s="225"/>
      <c r="C106" s="226"/>
      <c r="D106" s="227" t="s">
        <v>153</v>
      </c>
      <c r="E106" s="228" t="s">
        <v>19</v>
      </c>
      <c r="F106" s="229" t="s">
        <v>159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153</v>
      </c>
      <c r="AU106" s="235" t="s">
        <v>138</v>
      </c>
      <c r="AV106" s="13" t="s">
        <v>85</v>
      </c>
      <c r="AW106" s="13" t="s">
        <v>37</v>
      </c>
      <c r="AX106" s="13" t="s">
        <v>77</v>
      </c>
      <c r="AY106" s="235" t="s">
        <v>137</v>
      </c>
    </row>
    <row r="107" s="14" customFormat="1">
      <c r="A107" s="14"/>
      <c r="B107" s="236"/>
      <c r="C107" s="237"/>
      <c r="D107" s="227" t="s">
        <v>153</v>
      </c>
      <c r="E107" s="238" t="s">
        <v>19</v>
      </c>
      <c r="F107" s="239" t="s">
        <v>160</v>
      </c>
      <c r="G107" s="237"/>
      <c r="H107" s="240">
        <v>6.7999999999999998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153</v>
      </c>
      <c r="AU107" s="246" t="s">
        <v>138</v>
      </c>
      <c r="AV107" s="14" t="s">
        <v>87</v>
      </c>
      <c r="AW107" s="14" t="s">
        <v>37</v>
      </c>
      <c r="AX107" s="14" t="s">
        <v>77</v>
      </c>
      <c r="AY107" s="246" t="s">
        <v>137</v>
      </c>
    </row>
    <row r="108" s="15" customFormat="1">
      <c r="A108" s="15"/>
      <c r="B108" s="247"/>
      <c r="C108" s="248"/>
      <c r="D108" s="227" t="s">
        <v>153</v>
      </c>
      <c r="E108" s="249" t="s">
        <v>19</v>
      </c>
      <c r="F108" s="250" t="s">
        <v>158</v>
      </c>
      <c r="G108" s="248"/>
      <c r="H108" s="251">
        <v>6.7999999999999998</v>
      </c>
      <c r="I108" s="252"/>
      <c r="J108" s="248"/>
      <c r="K108" s="248"/>
      <c r="L108" s="253"/>
      <c r="M108" s="254"/>
      <c r="N108" s="255"/>
      <c r="O108" s="255"/>
      <c r="P108" s="255"/>
      <c r="Q108" s="255"/>
      <c r="R108" s="255"/>
      <c r="S108" s="255"/>
      <c r="T108" s="25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7" t="s">
        <v>153</v>
      </c>
      <c r="AU108" s="257" t="s">
        <v>138</v>
      </c>
      <c r="AV108" s="15" t="s">
        <v>138</v>
      </c>
      <c r="AW108" s="15" t="s">
        <v>37</v>
      </c>
      <c r="AX108" s="15" t="s">
        <v>77</v>
      </c>
      <c r="AY108" s="257" t="s">
        <v>137</v>
      </c>
    </row>
    <row r="109" s="16" customFormat="1">
      <c r="A109" s="16"/>
      <c r="B109" s="258"/>
      <c r="C109" s="259"/>
      <c r="D109" s="227" t="s">
        <v>153</v>
      </c>
      <c r="E109" s="260" t="s">
        <v>19</v>
      </c>
      <c r="F109" s="261" t="s">
        <v>161</v>
      </c>
      <c r="G109" s="259"/>
      <c r="H109" s="262">
        <v>42.015000000000001</v>
      </c>
      <c r="I109" s="263"/>
      <c r="J109" s="259"/>
      <c r="K109" s="259"/>
      <c r="L109" s="264"/>
      <c r="M109" s="265"/>
      <c r="N109" s="266"/>
      <c r="O109" s="266"/>
      <c r="P109" s="266"/>
      <c r="Q109" s="266"/>
      <c r="R109" s="266"/>
      <c r="S109" s="266"/>
      <c r="T109" s="267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T109" s="268" t="s">
        <v>153</v>
      </c>
      <c r="AU109" s="268" t="s">
        <v>138</v>
      </c>
      <c r="AV109" s="16" t="s">
        <v>149</v>
      </c>
      <c r="AW109" s="16" t="s">
        <v>37</v>
      </c>
      <c r="AX109" s="16" t="s">
        <v>85</v>
      </c>
      <c r="AY109" s="268" t="s">
        <v>137</v>
      </c>
    </row>
    <row r="110" s="2" customFormat="1" ht="49.05" customHeight="1">
      <c r="A110" s="41"/>
      <c r="B110" s="42"/>
      <c r="C110" s="207" t="s">
        <v>87</v>
      </c>
      <c r="D110" s="207" t="s">
        <v>144</v>
      </c>
      <c r="E110" s="208" t="s">
        <v>162</v>
      </c>
      <c r="F110" s="209" t="s">
        <v>163</v>
      </c>
      <c r="G110" s="210" t="s">
        <v>147</v>
      </c>
      <c r="H110" s="211">
        <v>570.20600000000002</v>
      </c>
      <c r="I110" s="212"/>
      <c r="J110" s="213">
        <f>ROUND(I110*H110,2)</f>
        <v>0</v>
      </c>
      <c r="K110" s="209" t="s">
        <v>148</v>
      </c>
      <c r="L110" s="47"/>
      <c r="M110" s="214" t="s">
        <v>19</v>
      </c>
      <c r="N110" s="215" t="s">
        <v>48</v>
      </c>
      <c r="O110" s="87"/>
      <c r="P110" s="216">
        <f>O110*H110</f>
        <v>0</v>
      </c>
      <c r="Q110" s="216">
        <v>0.0057099999999999998</v>
      </c>
      <c r="R110" s="216">
        <f>Q110*H110</f>
        <v>3.25587626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149</v>
      </c>
      <c r="AT110" s="218" t="s">
        <v>144</v>
      </c>
      <c r="AU110" s="218" t="s">
        <v>138</v>
      </c>
      <c r="AY110" s="20" t="s">
        <v>137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85</v>
      </c>
      <c r="BK110" s="219">
        <f>ROUND(I110*H110,2)</f>
        <v>0</v>
      </c>
      <c r="BL110" s="20" t="s">
        <v>149</v>
      </c>
      <c r="BM110" s="218" t="s">
        <v>164</v>
      </c>
    </row>
    <row r="111" s="2" customFormat="1">
      <c r="A111" s="41"/>
      <c r="B111" s="42"/>
      <c r="C111" s="43"/>
      <c r="D111" s="220" t="s">
        <v>151</v>
      </c>
      <c r="E111" s="43"/>
      <c r="F111" s="221" t="s">
        <v>165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151</v>
      </c>
      <c r="AU111" s="20" t="s">
        <v>138</v>
      </c>
    </row>
    <row r="112" s="13" customFormat="1">
      <c r="A112" s="13"/>
      <c r="B112" s="225"/>
      <c r="C112" s="226"/>
      <c r="D112" s="227" t="s">
        <v>153</v>
      </c>
      <c r="E112" s="228" t="s">
        <v>19</v>
      </c>
      <c r="F112" s="229" t="s">
        <v>166</v>
      </c>
      <c r="G112" s="226"/>
      <c r="H112" s="228" t="s">
        <v>19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153</v>
      </c>
      <c r="AU112" s="235" t="s">
        <v>138</v>
      </c>
      <c r="AV112" s="13" t="s">
        <v>85</v>
      </c>
      <c r="AW112" s="13" t="s">
        <v>37</v>
      </c>
      <c r="AX112" s="13" t="s">
        <v>77</v>
      </c>
      <c r="AY112" s="235" t="s">
        <v>137</v>
      </c>
    </row>
    <row r="113" s="14" customFormat="1">
      <c r="A113" s="14"/>
      <c r="B113" s="236"/>
      <c r="C113" s="237"/>
      <c r="D113" s="227" t="s">
        <v>153</v>
      </c>
      <c r="E113" s="238" t="s">
        <v>19</v>
      </c>
      <c r="F113" s="239" t="s">
        <v>167</v>
      </c>
      <c r="G113" s="237"/>
      <c r="H113" s="240">
        <v>37.530000000000001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153</v>
      </c>
      <c r="AU113" s="246" t="s">
        <v>138</v>
      </c>
      <c r="AV113" s="14" t="s">
        <v>87</v>
      </c>
      <c r="AW113" s="14" t="s">
        <v>37</v>
      </c>
      <c r="AX113" s="14" t="s">
        <v>77</v>
      </c>
      <c r="AY113" s="246" t="s">
        <v>137</v>
      </c>
    </row>
    <row r="114" s="15" customFormat="1">
      <c r="A114" s="15"/>
      <c r="B114" s="247"/>
      <c r="C114" s="248"/>
      <c r="D114" s="227" t="s">
        <v>153</v>
      </c>
      <c r="E114" s="249" t="s">
        <v>19</v>
      </c>
      <c r="F114" s="250" t="s">
        <v>158</v>
      </c>
      <c r="G114" s="248"/>
      <c r="H114" s="251">
        <v>37.530000000000001</v>
      </c>
      <c r="I114" s="252"/>
      <c r="J114" s="248"/>
      <c r="K114" s="248"/>
      <c r="L114" s="253"/>
      <c r="M114" s="254"/>
      <c r="N114" s="255"/>
      <c r="O114" s="255"/>
      <c r="P114" s="255"/>
      <c r="Q114" s="255"/>
      <c r="R114" s="255"/>
      <c r="S114" s="255"/>
      <c r="T114" s="256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7" t="s">
        <v>153</v>
      </c>
      <c r="AU114" s="257" t="s">
        <v>138</v>
      </c>
      <c r="AV114" s="15" t="s">
        <v>138</v>
      </c>
      <c r="AW114" s="15" t="s">
        <v>37</v>
      </c>
      <c r="AX114" s="15" t="s">
        <v>77</v>
      </c>
      <c r="AY114" s="257" t="s">
        <v>137</v>
      </c>
    </row>
    <row r="115" s="13" customFormat="1">
      <c r="A115" s="13"/>
      <c r="B115" s="225"/>
      <c r="C115" s="226"/>
      <c r="D115" s="227" t="s">
        <v>153</v>
      </c>
      <c r="E115" s="228" t="s">
        <v>19</v>
      </c>
      <c r="F115" s="229" t="s">
        <v>155</v>
      </c>
      <c r="G115" s="226"/>
      <c r="H115" s="228" t="s">
        <v>19</v>
      </c>
      <c r="I115" s="230"/>
      <c r="J115" s="226"/>
      <c r="K115" s="226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153</v>
      </c>
      <c r="AU115" s="235" t="s">
        <v>138</v>
      </c>
      <c r="AV115" s="13" t="s">
        <v>85</v>
      </c>
      <c r="AW115" s="13" t="s">
        <v>37</v>
      </c>
      <c r="AX115" s="13" t="s">
        <v>77</v>
      </c>
      <c r="AY115" s="235" t="s">
        <v>137</v>
      </c>
    </row>
    <row r="116" s="14" customFormat="1">
      <c r="A116" s="14"/>
      <c r="B116" s="236"/>
      <c r="C116" s="237"/>
      <c r="D116" s="227" t="s">
        <v>153</v>
      </c>
      <c r="E116" s="238" t="s">
        <v>19</v>
      </c>
      <c r="F116" s="239" t="s">
        <v>168</v>
      </c>
      <c r="G116" s="237"/>
      <c r="H116" s="240">
        <v>13.276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153</v>
      </c>
      <c r="AU116" s="246" t="s">
        <v>138</v>
      </c>
      <c r="AV116" s="14" t="s">
        <v>87</v>
      </c>
      <c r="AW116" s="14" t="s">
        <v>37</v>
      </c>
      <c r="AX116" s="14" t="s">
        <v>77</v>
      </c>
      <c r="AY116" s="246" t="s">
        <v>137</v>
      </c>
    </row>
    <row r="117" s="14" customFormat="1">
      <c r="A117" s="14"/>
      <c r="B117" s="236"/>
      <c r="C117" s="237"/>
      <c r="D117" s="227" t="s">
        <v>153</v>
      </c>
      <c r="E117" s="238" t="s">
        <v>19</v>
      </c>
      <c r="F117" s="239" t="s">
        <v>169</v>
      </c>
      <c r="G117" s="237"/>
      <c r="H117" s="240">
        <v>13.726000000000001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153</v>
      </c>
      <c r="AU117" s="246" t="s">
        <v>138</v>
      </c>
      <c r="AV117" s="14" t="s">
        <v>87</v>
      </c>
      <c r="AW117" s="14" t="s">
        <v>37</v>
      </c>
      <c r="AX117" s="14" t="s">
        <v>77</v>
      </c>
      <c r="AY117" s="246" t="s">
        <v>137</v>
      </c>
    </row>
    <row r="118" s="14" customFormat="1">
      <c r="A118" s="14"/>
      <c r="B118" s="236"/>
      <c r="C118" s="237"/>
      <c r="D118" s="227" t="s">
        <v>153</v>
      </c>
      <c r="E118" s="238" t="s">
        <v>19</v>
      </c>
      <c r="F118" s="239" t="s">
        <v>170</v>
      </c>
      <c r="G118" s="237"/>
      <c r="H118" s="240">
        <v>61.241999999999997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153</v>
      </c>
      <c r="AU118" s="246" t="s">
        <v>138</v>
      </c>
      <c r="AV118" s="14" t="s">
        <v>87</v>
      </c>
      <c r="AW118" s="14" t="s">
        <v>37</v>
      </c>
      <c r="AX118" s="14" t="s">
        <v>77</v>
      </c>
      <c r="AY118" s="246" t="s">
        <v>137</v>
      </c>
    </row>
    <row r="119" s="14" customFormat="1">
      <c r="A119" s="14"/>
      <c r="B119" s="236"/>
      <c r="C119" s="237"/>
      <c r="D119" s="227" t="s">
        <v>153</v>
      </c>
      <c r="E119" s="238" t="s">
        <v>19</v>
      </c>
      <c r="F119" s="239" t="s">
        <v>171</v>
      </c>
      <c r="G119" s="237"/>
      <c r="H119" s="240">
        <v>76.254000000000005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153</v>
      </c>
      <c r="AU119" s="246" t="s">
        <v>138</v>
      </c>
      <c r="AV119" s="14" t="s">
        <v>87</v>
      </c>
      <c r="AW119" s="14" t="s">
        <v>37</v>
      </c>
      <c r="AX119" s="14" t="s">
        <v>77</v>
      </c>
      <c r="AY119" s="246" t="s">
        <v>137</v>
      </c>
    </row>
    <row r="120" s="14" customFormat="1">
      <c r="A120" s="14"/>
      <c r="B120" s="236"/>
      <c r="C120" s="237"/>
      <c r="D120" s="227" t="s">
        <v>153</v>
      </c>
      <c r="E120" s="238" t="s">
        <v>19</v>
      </c>
      <c r="F120" s="239" t="s">
        <v>172</v>
      </c>
      <c r="G120" s="237"/>
      <c r="H120" s="240">
        <v>85.400999999999996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153</v>
      </c>
      <c r="AU120" s="246" t="s">
        <v>138</v>
      </c>
      <c r="AV120" s="14" t="s">
        <v>87</v>
      </c>
      <c r="AW120" s="14" t="s">
        <v>37</v>
      </c>
      <c r="AX120" s="14" t="s">
        <v>77</v>
      </c>
      <c r="AY120" s="246" t="s">
        <v>137</v>
      </c>
    </row>
    <row r="121" s="14" customFormat="1">
      <c r="A121" s="14"/>
      <c r="B121" s="236"/>
      <c r="C121" s="237"/>
      <c r="D121" s="227" t="s">
        <v>153</v>
      </c>
      <c r="E121" s="238" t="s">
        <v>19</v>
      </c>
      <c r="F121" s="239" t="s">
        <v>173</v>
      </c>
      <c r="G121" s="237"/>
      <c r="H121" s="240">
        <v>75.673000000000002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153</v>
      </c>
      <c r="AU121" s="246" t="s">
        <v>138</v>
      </c>
      <c r="AV121" s="14" t="s">
        <v>87</v>
      </c>
      <c r="AW121" s="14" t="s">
        <v>37</v>
      </c>
      <c r="AX121" s="14" t="s">
        <v>77</v>
      </c>
      <c r="AY121" s="246" t="s">
        <v>137</v>
      </c>
    </row>
    <row r="122" s="15" customFormat="1">
      <c r="A122" s="15"/>
      <c r="B122" s="247"/>
      <c r="C122" s="248"/>
      <c r="D122" s="227" t="s">
        <v>153</v>
      </c>
      <c r="E122" s="249" t="s">
        <v>19</v>
      </c>
      <c r="F122" s="250" t="s">
        <v>158</v>
      </c>
      <c r="G122" s="248"/>
      <c r="H122" s="251">
        <v>325.572</v>
      </c>
      <c r="I122" s="252"/>
      <c r="J122" s="248"/>
      <c r="K122" s="248"/>
      <c r="L122" s="253"/>
      <c r="M122" s="254"/>
      <c r="N122" s="255"/>
      <c r="O122" s="255"/>
      <c r="P122" s="255"/>
      <c r="Q122" s="255"/>
      <c r="R122" s="255"/>
      <c r="S122" s="255"/>
      <c r="T122" s="256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7" t="s">
        <v>153</v>
      </c>
      <c r="AU122" s="257" t="s">
        <v>138</v>
      </c>
      <c r="AV122" s="15" t="s">
        <v>138</v>
      </c>
      <c r="AW122" s="15" t="s">
        <v>37</v>
      </c>
      <c r="AX122" s="15" t="s">
        <v>77</v>
      </c>
      <c r="AY122" s="257" t="s">
        <v>137</v>
      </c>
    </row>
    <row r="123" s="14" customFormat="1">
      <c r="A123" s="14"/>
      <c r="B123" s="236"/>
      <c r="C123" s="237"/>
      <c r="D123" s="227" t="s">
        <v>153</v>
      </c>
      <c r="E123" s="238" t="s">
        <v>19</v>
      </c>
      <c r="F123" s="239" t="s">
        <v>174</v>
      </c>
      <c r="G123" s="237"/>
      <c r="H123" s="240">
        <v>48.076000000000001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153</v>
      </c>
      <c r="AU123" s="246" t="s">
        <v>138</v>
      </c>
      <c r="AV123" s="14" t="s">
        <v>87</v>
      </c>
      <c r="AW123" s="14" t="s">
        <v>37</v>
      </c>
      <c r="AX123" s="14" t="s">
        <v>77</v>
      </c>
      <c r="AY123" s="246" t="s">
        <v>137</v>
      </c>
    </row>
    <row r="124" s="14" customFormat="1">
      <c r="A124" s="14"/>
      <c r="B124" s="236"/>
      <c r="C124" s="237"/>
      <c r="D124" s="227" t="s">
        <v>153</v>
      </c>
      <c r="E124" s="238" t="s">
        <v>19</v>
      </c>
      <c r="F124" s="239" t="s">
        <v>175</v>
      </c>
      <c r="G124" s="237"/>
      <c r="H124" s="240">
        <v>13.984999999999999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153</v>
      </c>
      <c r="AU124" s="246" t="s">
        <v>138</v>
      </c>
      <c r="AV124" s="14" t="s">
        <v>87</v>
      </c>
      <c r="AW124" s="14" t="s">
        <v>37</v>
      </c>
      <c r="AX124" s="14" t="s">
        <v>77</v>
      </c>
      <c r="AY124" s="246" t="s">
        <v>137</v>
      </c>
    </row>
    <row r="125" s="14" customFormat="1">
      <c r="A125" s="14"/>
      <c r="B125" s="236"/>
      <c r="C125" s="237"/>
      <c r="D125" s="227" t="s">
        <v>153</v>
      </c>
      <c r="E125" s="238" t="s">
        <v>19</v>
      </c>
      <c r="F125" s="239" t="s">
        <v>176</v>
      </c>
      <c r="G125" s="237"/>
      <c r="H125" s="240">
        <v>4.9859999999999998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153</v>
      </c>
      <c r="AU125" s="246" t="s">
        <v>138</v>
      </c>
      <c r="AV125" s="14" t="s">
        <v>87</v>
      </c>
      <c r="AW125" s="14" t="s">
        <v>37</v>
      </c>
      <c r="AX125" s="14" t="s">
        <v>77</v>
      </c>
      <c r="AY125" s="246" t="s">
        <v>137</v>
      </c>
    </row>
    <row r="126" s="14" customFormat="1">
      <c r="A126" s="14"/>
      <c r="B126" s="236"/>
      <c r="C126" s="237"/>
      <c r="D126" s="227" t="s">
        <v>153</v>
      </c>
      <c r="E126" s="238" t="s">
        <v>19</v>
      </c>
      <c r="F126" s="239" t="s">
        <v>177</v>
      </c>
      <c r="G126" s="237"/>
      <c r="H126" s="240">
        <v>8.0120000000000005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153</v>
      </c>
      <c r="AU126" s="246" t="s">
        <v>138</v>
      </c>
      <c r="AV126" s="14" t="s">
        <v>87</v>
      </c>
      <c r="AW126" s="14" t="s">
        <v>37</v>
      </c>
      <c r="AX126" s="14" t="s">
        <v>77</v>
      </c>
      <c r="AY126" s="246" t="s">
        <v>137</v>
      </c>
    </row>
    <row r="127" s="14" customFormat="1">
      <c r="A127" s="14"/>
      <c r="B127" s="236"/>
      <c r="C127" s="237"/>
      <c r="D127" s="227" t="s">
        <v>153</v>
      </c>
      <c r="E127" s="238" t="s">
        <v>19</v>
      </c>
      <c r="F127" s="239" t="s">
        <v>178</v>
      </c>
      <c r="G127" s="237"/>
      <c r="H127" s="240">
        <v>48.063000000000002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153</v>
      </c>
      <c r="AU127" s="246" t="s">
        <v>138</v>
      </c>
      <c r="AV127" s="14" t="s">
        <v>87</v>
      </c>
      <c r="AW127" s="14" t="s">
        <v>37</v>
      </c>
      <c r="AX127" s="14" t="s">
        <v>77</v>
      </c>
      <c r="AY127" s="246" t="s">
        <v>137</v>
      </c>
    </row>
    <row r="128" s="14" customFormat="1">
      <c r="A128" s="14"/>
      <c r="B128" s="236"/>
      <c r="C128" s="237"/>
      <c r="D128" s="227" t="s">
        <v>153</v>
      </c>
      <c r="E128" s="238" t="s">
        <v>19</v>
      </c>
      <c r="F128" s="239" t="s">
        <v>179</v>
      </c>
      <c r="G128" s="237"/>
      <c r="H128" s="240">
        <v>48.904000000000003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153</v>
      </c>
      <c r="AU128" s="246" t="s">
        <v>138</v>
      </c>
      <c r="AV128" s="14" t="s">
        <v>87</v>
      </c>
      <c r="AW128" s="14" t="s">
        <v>37</v>
      </c>
      <c r="AX128" s="14" t="s">
        <v>77</v>
      </c>
      <c r="AY128" s="246" t="s">
        <v>137</v>
      </c>
    </row>
    <row r="129" s="14" customFormat="1">
      <c r="A129" s="14"/>
      <c r="B129" s="236"/>
      <c r="C129" s="237"/>
      <c r="D129" s="227" t="s">
        <v>153</v>
      </c>
      <c r="E129" s="238" t="s">
        <v>19</v>
      </c>
      <c r="F129" s="239" t="s">
        <v>180</v>
      </c>
      <c r="G129" s="237"/>
      <c r="H129" s="240">
        <v>35.078000000000003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153</v>
      </c>
      <c r="AU129" s="246" t="s">
        <v>138</v>
      </c>
      <c r="AV129" s="14" t="s">
        <v>87</v>
      </c>
      <c r="AW129" s="14" t="s">
        <v>37</v>
      </c>
      <c r="AX129" s="14" t="s">
        <v>77</v>
      </c>
      <c r="AY129" s="246" t="s">
        <v>137</v>
      </c>
    </row>
    <row r="130" s="15" customFormat="1">
      <c r="A130" s="15"/>
      <c r="B130" s="247"/>
      <c r="C130" s="248"/>
      <c r="D130" s="227" t="s">
        <v>153</v>
      </c>
      <c r="E130" s="249" t="s">
        <v>19</v>
      </c>
      <c r="F130" s="250" t="s">
        <v>158</v>
      </c>
      <c r="G130" s="248"/>
      <c r="H130" s="251">
        <v>207.10400000000001</v>
      </c>
      <c r="I130" s="252"/>
      <c r="J130" s="248"/>
      <c r="K130" s="248"/>
      <c r="L130" s="253"/>
      <c r="M130" s="254"/>
      <c r="N130" s="255"/>
      <c r="O130" s="255"/>
      <c r="P130" s="255"/>
      <c r="Q130" s="255"/>
      <c r="R130" s="255"/>
      <c r="S130" s="255"/>
      <c r="T130" s="25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7" t="s">
        <v>153</v>
      </c>
      <c r="AU130" s="257" t="s">
        <v>138</v>
      </c>
      <c r="AV130" s="15" t="s">
        <v>138</v>
      </c>
      <c r="AW130" s="15" t="s">
        <v>37</v>
      </c>
      <c r="AX130" s="15" t="s">
        <v>77</v>
      </c>
      <c r="AY130" s="257" t="s">
        <v>137</v>
      </c>
    </row>
    <row r="131" s="16" customFormat="1">
      <c r="A131" s="16"/>
      <c r="B131" s="258"/>
      <c r="C131" s="259"/>
      <c r="D131" s="227" t="s">
        <v>153</v>
      </c>
      <c r="E131" s="260" t="s">
        <v>19</v>
      </c>
      <c r="F131" s="261" t="s">
        <v>161</v>
      </c>
      <c r="G131" s="259"/>
      <c r="H131" s="262">
        <v>570.20600000000002</v>
      </c>
      <c r="I131" s="263"/>
      <c r="J131" s="259"/>
      <c r="K131" s="259"/>
      <c r="L131" s="264"/>
      <c r="M131" s="265"/>
      <c r="N131" s="266"/>
      <c r="O131" s="266"/>
      <c r="P131" s="266"/>
      <c r="Q131" s="266"/>
      <c r="R131" s="266"/>
      <c r="S131" s="266"/>
      <c r="T131" s="267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T131" s="268" t="s">
        <v>153</v>
      </c>
      <c r="AU131" s="268" t="s">
        <v>138</v>
      </c>
      <c r="AV131" s="16" t="s">
        <v>149</v>
      </c>
      <c r="AW131" s="16" t="s">
        <v>37</v>
      </c>
      <c r="AX131" s="16" t="s">
        <v>85</v>
      </c>
      <c r="AY131" s="268" t="s">
        <v>137</v>
      </c>
    </row>
    <row r="132" s="2" customFormat="1" ht="49.05" customHeight="1">
      <c r="A132" s="41"/>
      <c r="B132" s="42"/>
      <c r="C132" s="207" t="s">
        <v>138</v>
      </c>
      <c r="D132" s="207" t="s">
        <v>144</v>
      </c>
      <c r="E132" s="208" t="s">
        <v>181</v>
      </c>
      <c r="F132" s="209" t="s">
        <v>182</v>
      </c>
      <c r="G132" s="210" t="s">
        <v>147</v>
      </c>
      <c r="H132" s="211">
        <v>190.72999999999999</v>
      </c>
      <c r="I132" s="212"/>
      <c r="J132" s="213">
        <f>ROUND(I132*H132,2)</f>
        <v>0</v>
      </c>
      <c r="K132" s="209" t="s">
        <v>148</v>
      </c>
      <c r="L132" s="47"/>
      <c r="M132" s="214" t="s">
        <v>19</v>
      </c>
      <c r="N132" s="215" t="s">
        <v>48</v>
      </c>
      <c r="O132" s="87"/>
      <c r="P132" s="216">
        <f>O132*H132</f>
        <v>0</v>
      </c>
      <c r="Q132" s="216">
        <v>0.0057099999999999998</v>
      </c>
      <c r="R132" s="216">
        <f>Q132*H132</f>
        <v>1.0890682999999999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149</v>
      </c>
      <c r="AT132" s="218" t="s">
        <v>144</v>
      </c>
      <c r="AU132" s="218" t="s">
        <v>138</v>
      </c>
      <c r="AY132" s="20" t="s">
        <v>137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85</v>
      </c>
      <c r="BK132" s="219">
        <f>ROUND(I132*H132,2)</f>
        <v>0</v>
      </c>
      <c r="BL132" s="20" t="s">
        <v>149</v>
      </c>
      <c r="BM132" s="218" t="s">
        <v>183</v>
      </c>
    </row>
    <row r="133" s="2" customFormat="1">
      <c r="A133" s="41"/>
      <c r="B133" s="42"/>
      <c r="C133" s="43"/>
      <c r="D133" s="220" t="s">
        <v>151</v>
      </c>
      <c r="E133" s="43"/>
      <c r="F133" s="221" t="s">
        <v>184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151</v>
      </c>
      <c r="AU133" s="20" t="s">
        <v>138</v>
      </c>
    </row>
    <row r="134" s="13" customFormat="1">
      <c r="A134" s="13"/>
      <c r="B134" s="225"/>
      <c r="C134" s="226"/>
      <c r="D134" s="227" t="s">
        <v>153</v>
      </c>
      <c r="E134" s="228" t="s">
        <v>19</v>
      </c>
      <c r="F134" s="229" t="s">
        <v>166</v>
      </c>
      <c r="G134" s="226"/>
      <c r="H134" s="228" t="s">
        <v>19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153</v>
      </c>
      <c r="AU134" s="235" t="s">
        <v>138</v>
      </c>
      <c r="AV134" s="13" t="s">
        <v>85</v>
      </c>
      <c r="AW134" s="13" t="s">
        <v>37</v>
      </c>
      <c r="AX134" s="13" t="s">
        <v>77</v>
      </c>
      <c r="AY134" s="235" t="s">
        <v>137</v>
      </c>
    </row>
    <row r="135" s="14" customFormat="1">
      <c r="A135" s="14"/>
      <c r="B135" s="236"/>
      <c r="C135" s="237"/>
      <c r="D135" s="227" t="s">
        <v>153</v>
      </c>
      <c r="E135" s="238" t="s">
        <v>19</v>
      </c>
      <c r="F135" s="239" t="s">
        <v>185</v>
      </c>
      <c r="G135" s="237"/>
      <c r="H135" s="240">
        <v>15.73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153</v>
      </c>
      <c r="AU135" s="246" t="s">
        <v>138</v>
      </c>
      <c r="AV135" s="14" t="s">
        <v>87</v>
      </c>
      <c r="AW135" s="14" t="s">
        <v>37</v>
      </c>
      <c r="AX135" s="14" t="s">
        <v>77</v>
      </c>
      <c r="AY135" s="246" t="s">
        <v>137</v>
      </c>
    </row>
    <row r="136" s="15" customFormat="1">
      <c r="A136" s="15"/>
      <c r="B136" s="247"/>
      <c r="C136" s="248"/>
      <c r="D136" s="227" t="s">
        <v>153</v>
      </c>
      <c r="E136" s="249" t="s">
        <v>19</v>
      </c>
      <c r="F136" s="250" t="s">
        <v>158</v>
      </c>
      <c r="G136" s="248"/>
      <c r="H136" s="251">
        <v>15.73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7" t="s">
        <v>153</v>
      </c>
      <c r="AU136" s="257" t="s">
        <v>138</v>
      </c>
      <c r="AV136" s="15" t="s">
        <v>138</v>
      </c>
      <c r="AW136" s="15" t="s">
        <v>37</v>
      </c>
      <c r="AX136" s="15" t="s">
        <v>77</v>
      </c>
      <c r="AY136" s="257" t="s">
        <v>137</v>
      </c>
    </row>
    <row r="137" s="13" customFormat="1">
      <c r="A137" s="13"/>
      <c r="B137" s="225"/>
      <c r="C137" s="226"/>
      <c r="D137" s="227" t="s">
        <v>153</v>
      </c>
      <c r="E137" s="228" t="s">
        <v>19</v>
      </c>
      <c r="F137" s="229" t="s">
        <v>155</v>
      </c>
      <c r="G137" s="226"/>
      <c r="H137" s="228" t="s">
        <v>19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153</v>
      </c>
      <c r="AU137" s="235" t="s">
        <v>138</v>
      </c>
      <c r="AV137" s="13" t="s">
        <v>85</v>
      </c>
      <c r="AW137" s="13" t="s">
        <v>37</v>
      </c>
      <c r="AX137" s="13" t="s">
        <v>77</v>
      </c>
      <c r="AY137" s="235" t="s">
        <v>137</v>
      </c>
    </row>
    <row r="138" s="14" customFormat="1">
      <c r="A138" s="14"/>
      <c r="B138" s="236"/>
      <c r="C138" s="237"/>
      <c r="D138" s="227" t="s">
        <v>153</v>
      </c>
      <c r="E138" s="238" t="s">
        <v>19</v>
      </c>
      <c r="F138" s="239" t="s">
        <v>186</v>
      </c>
      <c r="G138" s="237"/>
      <c r="H138" s="240">
        <v>7.3600000000000003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153</v>
      </c>
      <c r="AU138" s="246" t="s">
        <v>138</v>
      </c>
      <c r="AV138" s="14" t="s">
        <v>87</v>
      </c>
      <c r="AW138" s="14" t="s">
        <v>37</v>
      </c>
      <c r="AX138" s="14" t="s">
        <v>77</v>
      </c>
      <c r="AY138" s="246" t="s">
        <v>137</v>
      </c>
    </row>
    <row r="139" s="14" customFormat="1">
      <c r="A139" s="14"/>
      <c r="B139" s="236"/>
      <c r="C139" s="237"/>
      <c r="D139" s="227" t="s">
        <v>153</v>
      </c>
      <c r="E139" s="238" t="s">
        <v>19</v>
      </c>
      <c r="F139" s="239" t="s">
        <v>187</v>
      </c>
      <c r="G139" s="237"/>
      <c r="H139" s="240">
        <v>8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153</v>
      </c>
      <c r="AU139" s="246" t="s">
        <v>138</v>
      </c>
      <c r="AV139" s="14" t="s">
        <v>87</v>
      </c>
      <c r="AW139" s="14" t="s">
        <v>37</v>
      </c>
      <c r="AX139" s="14" t="s">
        <v>77</v>
      </c>
      <c r="AY139" s="246" t="s">
        <v>137</v>
      </c>
    </row>
    <row r="140" s="14" customFormat="1">
      <c r="A140" s="14"/>
      <c r="B140" s="236"/>
      <c r="C140" s="237"/>
      <c r="D140" s="227" t="s">
        <v>153</v>
      </c>
      <c r="E140" s="238" t="s">
        <v>19</v>
      </c>
      <c r="F140" s="239" t="s">
        <v>188</v>
      </c>
      <c r="G140" s="237"/>
      <c r="H140" s="240">
        <v>17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153</v>
      </c>
      <c r="AU140" s="246" t="s">
        <v>138</v>
      </c>
      <c r="AV140" s="14" t="s">
        <v>87</v>
      </c>
      <c r="AW140" s="14" t="s">
        <v>37</v>
      </c>
      <c r="AX140" s="14" t="s">
        <v>77</v>
      </c>
      <c r="AY140" s="246" t="s">
        <v>137</v>
      </c>
    </row>
    <row r="141" s="14" customFormat="1">
      <c r="A141" s="14"/>
      <c r="B141" s="236"/>
      <c r="C141" s="237"/>
      <c r="D141" s="227" t="s">
        <v>153</v>
      </c>
      <c r="E141" s="238" t="s">
        <v>19</v>
      </c>
      <c r="F141" s="239" t="s">
        <v>189</v>
      </c>
      <c r="G141" s="237"/>
      <c r="H141" s="240">
        <v>42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153</v>
      </c>
      <c r="AU141" s="246" t="s">
        <v>138</v>
      </c>
      <c r="AV141" s="14" t="s">
        <v>87</v>
      </c>
      <c r="AW141" s="14" t="s">
        <v>37</v>
      </c>
      <c r="AX141" s="14" t="s">
        <v>77</v>
      </c>
      <c r="AY141" s="246" t="s">
        <v>137</v>
      </c>
    </row>
    <row r="142" s="14" customFormat="1">
      <c r="A142" s="14"/>
      <c r="B142" s="236"/>
      <c r="C142" s="237"/>
      <c r="D142" s="227" t="s">
        <v>153</v>
      </c>
      <c r="E142" s="238" t="s">
        <v>19</v>
      </c>
      <c r="F142" s="239" t="s">
        <v>190</v>
      </c>
      <c r="G142" s="237"/>
      <c r="H142" s="240">
        <v>56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153</v>
      </c>
      <c r="AU142" s="246" t="s">
        <v>138</v>
      </c>
      <c r="AV142" s="14" t="s">
        <v>87</v>
      </c>
      <c r="AW142" s="14" t="s">
        <v>37</v>
      </c>
      <c r="AX142" s="14" t="s">
        <v>77</v>
      </c>
      <c r="AY142" s="246" t="s">
        <v>137</v>
      </c>
    </row>
    <row r="143" s="15" customFormat="1">
      <c r="A143" s="15"/>
      <c r="B143" s="247"/>
      <c r="C143" s="248"/>
      <c r="D143" s="227" t="s">
        <v>153</v>
      </c>
      <c r="E143" s="249" t="s">
        <v>19</v>
      </c>
      <c r="F143" s="250" t="s">
        <v>158</v>
      </c>
      <c r="G143" s="248"/>
      <c r="H143" s="251">
        <v>130.36000000000001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7" t="s">
        <v>153</v>
      </c>
      <c r="AU143" s="257" t="s">
        <v>138</v>
      </c>
      <c r="AV143" s="15" t="s">
        <v>138</v>
      </c>
      <c r="AW143" s="15" t="s">
        <v>37</v>
      </c>
      <c r="AX143" s="15" t="s">
        <v>77</v>
      </c>
      <c r="AY143" s="257" t="s">
        <v>137</v>
      </c>
    </row>
    <row r="144" s="13" customFormat="1">
      <c r="A144" s="13"/>
      <c r="B144" s="225"/>
      <c r="C144" s="226"/>
      <c r="D144" s="227" t="s">
        <v>153</v>
      </c>
      <c r="E144" s="228" t="s">
        <v>19</v>
      </c>
      <c r="F144" s="229" t="s">
        <v>159</v>
      </c>
      <c r="G144" s="226"/>
      <c r="H144" s="228" t="s">
        <v>19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153</v>
      </c>
      <c r="AU144" s="235" t="s">
        <v>138</v>
      </c>
      <c r="AV144" s="13" t="s">
        <v>85</v>
      </c>
      <c r="AW144" s="13" t="s">
        <v>37</v>
      </c>
      <c r="AX144" s="13" t="s">
        <v>77</v>
      </c>
      <c r="AY144" s="235" t="s">
        <v>137</v>
      </c>
    </row>
    <row r="145" s="14" customFormat="1">
      <c r="A145" s="14"/>
      <c r="B145" s="236"/>
      <c r="C145" s="237"/>
      <c r="D145" s="227" t="s">
        <v>153</v>
      </c>
      <c r="E145" s="238" t="s">
        <v>19</v>
      </c>
      <c r="F145" s="239" t="s">
        <v>191</v>
      </c>
      <c r="G145" s="237"/>
      <c r="H145" s="240">
        <v>14.08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153</v>
      </c>
      <c r="AU145" s="246" t="s">
        <v>138</v>
      </c>
      <c r="AV145" s="14" t="s">
        <v>87</v>
      </c>
      <c r="AW145" s="14" t="s">
        <v>37</v>
      </c>
      <c r="AX145" s="14" t="s">
        <v>77</v>
      </c>
      <c r="AY145" s="246" t="s">
        <v>137</v>
      </c>
    </row>
    <row r="146" s="14" customFormat="1">
      <c r="A146" s="14"/>
      <c r="B146" s="236"/>
      <c r="C146" s="237"/>
      <c r="D146" s="227" t="s">
        <v>153</v>
      </c>
      <c r="E146" s="238" t="s">
        <v>19</v>
      </c>
      <c r="F146" s="239" t="s">
        <v>192</v>
      </c>
      <c r="G146" s="237"/>
      <c r="H146" s="240">
        <v>23.449999999999999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153</v>
      </c>
      <c r="AU146" s="246" t="s">
        <v>138</v>
      </c>
      <c r="AV146" s="14" t="s">
        <v>87</v>
      </c>
      <c r="AW146" s="14" t="s">
        <v>37</v>
      </c>
      <c r="AX146" s="14" t="s">
        <v>77</v>
      </c>
      <c r="AY146" s="246" t="s">
        <v>137</v>
      </c>
    </row>
    <row r="147" s="14" customFormat="1">
      <c r="A147" s="14"/>
      <c r="B147" s="236"/>
      <c r="C147" s="237"/>
      <c r="D147" s="227" t="s">
        <v>153</v>
      </c>
      <c r="E147" s="238" t="s">
        <v>19</v>
      </c>
      <c r="F147" s="239" t="s">
        <v>193</v>
      </c>
      <c r="G147" s="237"/>
      <c r="H147" s="240">
        <v>3.52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153</v>
      </c>
      <c r="AU147" s="246" t="s">
        <v>138</v>
      </c>
      <c r="AV147" s="14" t="s">
        <v>87</v>
      </c>
      <c r="AW147" s="14" t="s">
        <v>37</v>
      </c>
      <c r="AX147" s="14" t="s">
        <v>77</v>
      </c>
      <c r="AY147" s="246" t="s">
        <v>137</v>
      </c>
    </row>
    <row r="148" s="14" customFormat="1">
      <c r="A148" s="14"/>
      <c r="B148" s="236"/>
      <c r="C148" s="237"/>
      <c r="D148" s="227" t="s">
        <v>153</v>
      </c>
      <c r="E148" s="238" t="s">
        <v>19</v>
      </c>
      <c r="F148" s="239" t="s">
        <v>194</v>
      </c>
      <c r="G148" s="237"/>
      <c r="H148" s="240">
        <v>1.3400000000000001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153</v>
      </c>
      <c r="AU148" s="246" t="s">
        <v>138</v>
      </c>
      <c r="AV148" s="14" t="s">
        <v>87</v>
      </c>
      <c r="AW148" s="14" t="s">
        <v>37</v>
      </c>
      <c r="AX148" s="14" t="s">
        <v>77</v>
      </c>
      <c r="AY148" s="246" t="s">
        <v>137</v>
      </c>
    </row>
    <row r="149" s="14" customFormat="1">
      <c r="A149" s="14"/>
      <c r="B149" s="236"/>
      <c r="C149" s="237"/>
      <c r="D149" s="227" t="s">
        <v>153</v>
      </c>
      <c r="E149" s="238" t="s">
        <v>19</v>
      </c>
      <c r="F149" s="239" t="s">
        <v>195</v>
      </c>
      <c r="G149" s="237"/>
      <c r="H149" s="240">
        <v>2.25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153</v>
      </c>
      <c r="AU149" s="246" t="s">
        <v>138</v>
      </c>
      <c r="AV149" s="14" t="s">
        <v>87</v>
      </c>
      <c r="AW149" s="14" t="s">
        <v>37</v>
      </c>
      <c r="AX149" s="14" t="s">
        <v>77</v>
      </c>
      <c r="AY149" s="246" t="s">
        <v>137</v>
      </c>
    </row>
    <row r="150" s="15" customFormat="1">
      <c r="A150" s="15"/>
      <c r="B150" s="247"/>
      <c r="C150" s="248"/>
      <c r="D150" s="227" t="s">
        <v>153</v>
      </c>
      <c r="E150" s="249" t="s">
        <v>19</v>
      </c>
      <c r="F150" s="250" t="s">
        <v>158</v>
      </c>
      <c r="G150" s="248"/>
      <c r="H150" s="251">
        <v>44.640000000000008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7" t="s">
        <v>153</v>
      </c>
      <c r="AU150" s="257" t="s">
        <v>138</v>
      </c>
      <c r="AV150" s="15" t="s">
        <v>138</v>
      </c>
      <c r="AW150" s="15" t="s">
        <v>37</v>
      </c>
      <c r="AX150" s="15" t="s">
        <v>77</v>
      </c>
      <c r="AY150" s="257" t="s">
        <v>137</v>
      </c>
    </row>
    <row r="151" s="16" customFormat="1">
      <c r="A151" s="16"/>
      <c r="B151" s="258"/>
      <c r="C151" s="259"/>
      <c r="D151" s="227" t="s">
        <v>153</v>
      </c>
      <c r="E151" s="260" t="s">
        <v>19</v>
      </c>
      <c r="F151" s="261" t="s">
        <v>161</v>
      </c>
      <c r="G151" s="259"/>
      <c r="H151" s="262">
        <v>190.73000000000002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68" t="s">
        <v>153</v>
      </c>
      <c r="AU151" s="268" t="s">
        <v>138</v>
      </c>
      <c r="AV151" s="16" t="s">
        <v>149</v>
      </c>
      <c r="AW151" s="16" t="s">
        <v>37</v>
      </c>
      <c r="AX151" s="16" t="s">
        <v>85</v>
      </c>
      <c r="AY151" s="268" t="s">
        <v>137</v>
      </c>
    </row>
    <row r="152" s="12" customFormat="1" ht="22.8" customHeight="1">
      <c r="A152" s="12"/>
      <c r="B152" s="191"/>
      <c r="C152" s="192"/>
      <c r="D152" s="193" t="s">
        <v>76</v>
      </c>
      <c r="E152" s="205" t="s">
        <v>196</v>
      </c>
      <c r="F152" s="205" t="s">
        <v>197</v>
      </c>
      <c r="G152" s="192"/>
      <c r="H152" s="192"/>
      <c r="I152" s="195"/>
      <c r="J152" s="206">
        <f>BK152</f>
        <v>0</v>
      </c>
      <c r="K152" s="192"/>
      <c r="L152" s="197"/>
      <c r="M152" s="198"/>
      <c r="N152" s="199"/>
      <c r="O152" s="199"/>
      <c r="P152" s="200">
        <f>P153+P175</f>
        <v>0</v>
      </c>
      <c r="Q152" s="199"/>
      <c r="R152" s="200">
        <f>R153+R175</f>
        <v>0.0082540000000000009</v>
      </c>
      <c r="S152" s="199"/>
      <c r="T152" s="201">
        <f>T153+T175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2" t="s">
        <v>85</v>
      </c>
      <c r="AT152" s="203" t="s">
        <v>76</v>
      </c>
      <c r="AU152" s="203" t="s">
        <v>85</v>
      </c>
      <c r="AY152" s="202" t="s">
        <v>137</v>
      </c>
      <c r="BK152" s="204">
        <f>BK153+BK175</f>
        <v>0</v>
      </c>
    </row>
    <row r="153" s="12" customFormat="1" ht="20.88" customHeight="1">
      <c r="A153" s="12"/>
      <c r="B153" s="191"/>
      <c r="C153" s="192"/>
      <c r="D153" s="193" t="s">
        <v>76</v>
      </c>
      <c r="E153" s="205" t="s">
        <v>198</v>
      </c>
      <c r="F153" s="205" t="s">
        <v>199</v>
      </c>
      <c r="G153" s="192"/>
      <c r="H153" s="192"/>
      <c r="I153" s="195"/>
      <c r="J153" s="206">
        <f>BK153</f>
        <v>0</v>
      </c>
      <c r="K153" s="192"/>
      <c r="L153" s="197"/>
      <c r="M153" s="198"/>
      <c r="N153" s="199"/>
      <c r="O153" s="199"/>
      <c r="P153" s="200">
        <f>SUM(P154:P174)</f>
        <v>0</v>
      </c>
      <c r="Q153" s="199"/>
      <c r="R153" s="200">
        <f>SUM(R154:R174)</f>
        <v>0</v>
      </c>
      <c r="S153" s="199"/>
      <c r="T153" s="201">
        <f>SUM(T154:T174)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2" t="s">
        <v>85</v>
      </c>
      <c r="AT153" s="203" t="s">
        <v>76</v>
      </c>
      <c r="AU153" s="203" t="s">
        <v>87</v>
      </c>
      <c r="AY153" s="202" t="s">
        <v>137</v>
      </c>
      <c r="BK153" s="204">
        <f>SUM(BK154:BK174)</f>
        <v>0</v>
      </c>
    </row>
    <row r="154" s="2" customFormat="1" ht="37.8" customHeight="1">
      <c r="A154" s="41"/>
      <c r="B154" s="42"/>
      <c r="C154" s="207" t="s">
        <v>149</v>
      </c>
      <c r="D154" s="207" t="s">
        <v>144</v>
      </c>
      <c r="E154" s="208" t="s">
        <v>200</v>
      </c>
      <c r="F154" s="209" t="s">
        <v>201</v>
      </c>
      <c r="G154" s="210" t="s">
        <v>147</v>
      </c>
      <c r="H154" s="211">
        <v>206.34999999999999</v>
      </c>
      <c r="I154" s="212"/>
      <c r="J154" s="213">
        <f>ROUND(I154*H154,2)</f>
        <v>0</v>
      </c>
      <c r="K154" s="209" t="s">
        <v>148</v>
      </c>
      <c r="L154" s="47"/>
      <c r="M154" s="214" t="s">
        <v>19</v>
      </c>
      <c r="N154" s="215" t="s">
        <v>48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149</v>
      </c>
      <c r="AT154" s="218" t="s">
        <v>144</v>
      </c>
      <c r="AU154" s="218" t="s">
        <v>138</v>
      </c>
      <c r="AY154" s="20" t="s">
        <v>137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85</v>
      </c>
      <c r="BK154" s="219">
        <f>ROUND(I154*H154,2)</f>
        <v>0</v>
      </c>
      <c r="BL154" s="20" t="s">
        <v>149</v>
      </c>
      <c r="BM154" s="218" t="s">
        <v>202</v>
      </c>
    </row>
    <row r="155" s="2" customFormat="1">
      <c r="A155" s="41"/>
      <c r="B155" s="42"/>
      <c r="C155" s="43"/>
      <c r="D155" s="220" t="s">
        <v>151</v>
      </c>
      <c r="E155" s="43"/>
      <c r="F155" s="221" t="s">
        <v>203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151</v>
      </c>
      <c r="AU155" s="20" t="s">
        <v>138</v>
      </c>
    </row>
    <row r="156" s="13" customFormat="1">
      <c r="A156" s="13"/>
      <c r="B156" s="225"/>
      <c r="C156" s="226"/>
      <c r="D156" s="227" t="s">
        <v>153</v>
      </c>
      <c r="E156" s="228" t="s">
        <v>19</v>
      </c>
      <c r="F156" s="229" t="s">
        <v>166</v>
      </c>
      <c r="G156" s="226"/>
      <c r="H156" s="228" t="s">
        <v>19</v>
      </c>
      <c r="I156" s="230"/>
      <c r="J156" s="226"/>
      <c r="K156" s="226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153</v>
      </c>
      <c r="AU156" s="235" t="s">
        <v>138</v>
      </c>
      <c r="AV156" s="13" t="s">
        <v>85</v>
      </c>
      <c r="AW156" s="13" t="s">
        <v>37</v>
      </c>
      <c r="AX156" s="13" t="s">
        <v>77</v>
      </c>
      <c r="AY156" s="235" t="s">
        <v>137</v>
      </c>
    </row>
    <row r="157" s="14" customFormat="1">
      <c r="A157" s="14"/>
      <c r="B157" s="236"/>
      <c r="C157" s="237"/>
      <c r="D157" s="227" t="s">
        <v>153</v>
      </c>
      <c r="E157" s="238" t="s">
        <v>19</v>
      </c>
      <c r="F157" s="239" t="s">
        <v>185</v>
      </c>
      <c r="G157" s="237"/>
      <c r="H157" s="240">
        <v>15.73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153</v>
      </c>
      <c r="AU157" s="246" t="s">
        <v>138</v>
      </c>
      <c r="AV157" s="14" t="s">
        <v>87</v>
      </c>
      <c r="AW157" s="14" t="s">
        <v>37</v>
      </c>
      <c r="AX157" s="14" t="s">
        <v>77</v>
      </c>
      <c r="AY157" s="246" t="s">
        <v>137</v>
      </c>
    </row>
    <row r="158" s="15" customFormat="1">
      <c r="A158" s="15"/>
      <c r="B158" s="247"/>
      <c r="C158" s="248"/>
      <c r="D158" s="227" t="s">
        <v>153</v>
      </c>
      <c r="E158" s="249" t="s">
        <v>19</v>
      </c>
      <c r="F158" s="250" t="s">
        <v>158</v>
      </c>
      <c r="G158" s="248"/>
      <c r="H158" s="251">
        <v>15.73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7" t="s">
        <v>153</v>
      </c>
      <c r="AU158" s="257" t="s">
        <v>138</v>
      </c>
      <c r="AV158" s="15" t="s">
        <v>138</v>
      </c>
      <c r="AW158" s="15" t="s">
        <v>37</v>
      </c>
      <c r="AX158" s="15" t="s">
        <v>77</v>
      </c>
      <c r="AY158" s="257" t="s">
        <v>137</v>
      </c>
    </row>
    <row r="159" s="13" customFormat="1">
      <c r="A159" s="13"/>
      <c r="B159" s="225"/>
      <c r="C159" s="226"/>
      <c r="D159" s="227" t="s">
        <v>153</v>
      </c>
      <c r="E159" s="228" t="s">
        <v>19</v>
      </c>
      <c r="F159" s="229" t="s">
        <v>155</v>
      </c>
      <c r="G159" s="226"/>
      <c r="H159" s="228" t="s">
        <v>19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153</v>
      </c>
      <c r="AU159" s="235" t="s">
        <v>138</v>
      </c>
      <c r="AV159" s="13" t="s">
        <v>85</v>
      </c>
      <c r="AW159" s="13" t="s">
        <v>37</v>
      </c>
      <c r="AX159" s="13" t="s">
        <v>77</v>
      </c>
      <c r="AY159" s="235" t="s">
        <v>137</v>
      </c>
    </row>
    <row r="160" s="14" customFormat="1">
      <c r="A160" s="14"/>
      <c r="B160" s="236"/>
      <c r="C160" s="237"/>
      <c r="D160" s="227" t="s">
        <v>153</v>
      </c>
      <c r="E160" s="238" t="s">
        <v>19</v>
      </c>
      <c r="F160" s="239" t="s">
        <v>186</v>
      </c>
      <c r="G160" s="237"/>
      <c r="H160" s="240">
        <v>7.3600000000000003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153</v>
      </c>
      <c r="AU160" s="246" t="s">
        <v>138</v>
      </c>
      <c r="AV160" s="14" t="s">
        <v>87</v>
      </c>
      <c r="AW160" s="14" t="s">
        <v>37</v>
      </c>
      <c r="AX160" s="14" t="s">
        <v>77</v>
      </c>
      <c r="AY160" s="246" t="s">
        <v>137</v>
      </c>
    </row>
    <row r="161" s="14" customFormat="1">
      <c r="A161" s="14"/>
      <c r="B161" s="236"/>
      <c r="C161" s="237"/>
      <c r="D161" s="227" t="s">
        <v>153</v>
      </c>
      <c r="E161" s="238" t="s">
        <v>19</v>
      </c>
      <c r="F161" s="239" t="s">
        <v>187</v>
      </c>
      <c r="G161" s="237"/>
      <c r="H161" s="240">
        <v>8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153</v>
      </c>
      <c r="AU161" s="246" t="s">
        <v>138</v>
      </c>
      <c r="AV161" s="14" t="s">
        <v>87</v>
      </c>
      <c r="AW161" s="14" t="s">
        <v>37</v>
      </c>
      <c r="AX161" s="14" t="s">
        <v>77</v>
      </c>
      <c r="AY161" s="246" t="s">
        <v>137</v>
      </c>
    </row>
    <row r="162" s="14" customFormat="1">
      <c r="A162" s="14"/>
      <c r="B162" s="236"/>
      <c r="C162" s="237"/>
      <c r="D162" s="227" t="s">
        <v>153</v>
      </c>
      <c r="E162" s="238" t="s">
        <v>19</v>
      </c>
      <c r="F162" s="239" t="s">
        <v>188</v>
      </c>
      <c r="G162" s="237"/>
      <c r="H162" s="240">
        <v>17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153</v>
      </c>
      <c r="AU162" s="246" t="s">
        <v>138</v>
      </c>
      <c r="AV162" s="14" t="s">
        <v>87</v>
      </c>
      <c r="AW162" s="14" t="s">
        <v>37</v>
      </c>
      <c r="AX162" s="14" t="s">
        <v>77</v>
      </c>
      <c r="AY162" s="246" t="s">
        <v>137</v>
      </c>
    </row>
    <row r="163" s="14" customFormat="1">
      <c r="A163" s="14"/>
      <c r="B163" s="236"/>
      <c r="C163" s="237"/>
      <c r="D163" s="227" t="s">
        <v>153</v>
      </c>
      <c r="E163" s="238" t="s">
        <v>19</v>
      </c>
      <c r="F163" s="239" t="s">
        <v>189</v>
      </c>
      <c r="G163" s="237"/>
      <c r="H163" s="240">
        <v>42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153</v>
      </c>
      <c r="AU163" s="246" t="s">
        <v>138</v>
      </c>
      <c r="AV163" s="14" t="s">
        <v>87</v>
      </c>
      <c r="AW163" s="14" t="s">
        <v>37</v>
      </c>
      <c r="AX163" s="14" t="s">
        <v>77</v>
      </c>
      <c r="AY163" s="246" t="s">
        <v>137</v>
      </c>
    </row>
    <row r="164" s="14" customFormat="1">
      <c r="A164" s="14"/>
      <c r="B164" s="236"/>
      <c r="C164" s="237"/>
      <c r="D164" s="227" t="s">
        <v>153</v>
      </c>
      <c r="E164" s="238" t="s">
        <v>19</v>
      </c>
      <c r="F164" s="239" t="s">
        <v>190</v>
      </c>
      <c r="G164" s="237"/>
      <c r="H164" s="240">
        <v>56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153</v>
      </c>
      <c r="AU164" s="246" t="s">
        <v>138</v>
      </c>
      <c r="AV164" s="14" t="s">
        <v>87</v>
      </c>
      <c r="AW164" s="14" t="s">
        <v>37</v>
      </c>
      <c r="AX164" s="14" t="s">
        <v>77</v>
      </c>
      <c r="AY164" s="246" t="s">
        <v>137</v>
      </c>
    </row>
    <row r="165" s="14" customFormat="1">
      <c r="A165" s="14"/>
      <c r="B165" s="236"/>
      <c r="C165" s="237"/>
      <c r="D165" s="227" t="s">
        <v>153</v>
      </c>
      <c r="E165" s="238" t="s">
        <v>19</v>
      </c>
      <c r="F165" s="239" t="s">
        <v>204</v>
      </c>
      <c r="G165" s="237"/>
      <c r="H165" s="240">
        <v>15.619999999999999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153</v>
      </c>
      <c r="AU165" s="246" t="s">
        <v>138</v>
      </c>
      <c r="AV165" s="14" t="s">
        <v>87</v>
      </c>
      <c r="AW165" s="14" t="s">
        <v>37</v>
      </c>
      <c r="AX165" s="14" t="s">
        <v>77</v>
      </c>
      <c r="AY165" s="246" t="s">
        <v>137</v>
      </c>
    </row>
    <row r="166" s="15" customFormat="1">
      <c r="A166" s="15"/>
      <c r="B166" s="247"/>
      <c r="C166" s="248"/>
      <c r="D166" s="227" t="s">
        <v>153</v>
      </c>
      <c r="E166" s="249" t="s">
        <v>19</v>
      </c>
      <c r="F166" s="250" t="s">
        <v>158</v>
      </c>
      <c r="G166" s="248"/>
      <c r="H166" s="251">
        <v>145.98000000000002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7" t="s">
        <v>153</v>
      </c>
      <c r="AU166" s="257" t="s">
        <v>138</v>
      </c>
      <c r="AV166" s="15" t="s">
        <v>138</v>
      </c>
      <c r="AW166" s="15" t="s">
        <v>37</v>
      </c>
      <c r="AX166" s="15" t="s">
        <v>77</v>
      </c>
      <c r="AY166" s="257" t="s">
        <v>137</v>
      </c>
    </row>
    <row r="167" s="13" customFormat="1">
      <c r="A167" s="13"/>
      <c r="B167" s="225"/>
      <c r="C167" s="226"/>
      <c r="D167" s="227" t="s">
        <v>153</v>
      </c>
      <c r="E167" s="228" t="s">
        <v>19</v>
      </c>
      <c r="F167" s="229" t="s">
        <v>159</v>
      </c>
      <c r="G167" s="226"/>
      <c r="H167" s="228" t="s">
        <v>19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153</v>
      </c>
      <c r="AU167" s="235" t="s">
        <v>138</v>
      </c>
      <c r="AV167" s="13" t="s">
        <v>85</v>
      </c>
      <c r="AW167" s="13" t="s">
        <v>37</v>
      </c>
      <c r="AX167" s="13" t="s">
        <v>77</v>
      </c>
      <c r="AY167" s="235" t="s">
        <v>137</v>
      </c>
    </row>
    <row r="168" s="14" customFormat="1">
      <c r="A168" s="14"/>
      <c r="B168" s="236"/>
      <c r="C168" s="237"/>
      <c r="D168" s="227" t="s">
        <v>153</v>
      </c>
      <c r="E168" s="238" t="s">
        <v>19</v>
      </c>
      <c r="F168" s="239" t="s">
        <v>191</v>
      </c>
      <c r="G168" s="237"/>
      <c r="H168" s="240">
        <v>14.08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153</v>
      </c>
      <c r="AU168" s="246" t="s">
        <v>138</v>
      </c>
      <c r="AV168" s="14" t="s">
        <v>87</v>
      </c>
      <c r="AW168" s="14" t="s">
        <v>37</v>
      </c>
      <c r="AX168" s="14" t="s">
        <v>77</v>
      </c>
      <c r="AY168" s="246" t="s">
        <v>137</v>
      </c>
    </row>
    <row r="169" s="14" customFormat="1">
      <c r="A169" s="14"/>
      <c r="B169" s="236"/>
      <c r="C169" s="237"/>
      <c r="D169" s="227" t="s">
        <v>153</v>
      </c>
      <c r="E169" s="238" t="s">
        <v>19</v>
      </c>
      <c r="F169" s="239" t="s">
        <v>192</v>
      </c>
      <c r="G169" s="237"/>
      <c r="H169" s="240">
        <v>23.449999999999999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153</v>
      </c>
      <c r="AU169" s="246" t="s">
        <v>138</v>
      </c>
      <c r="AV169" s="14" t="s">
        <v>87</v>
      </c>
      <c r="AW169" s="14" t="s">
        <v>37</v>
      </c>
      <c r="AX169" s="14" t="s">
        <v>77</v>
      </c>
      <c r="AY169" s="246" t="s">
        <v>137</v>
      </c>
    </row>
    <row r="170" s="14" customFormat="1">
      <c r="A170" s="14"/>
      <c r="B170" s="236"/>
      <c r="C170" s="237"/>
      <c r="D170" s="227" t="s">
        <v>153</v>
      </c>
      <c r="E170" s="238" t="s">
        <v>19</v>
      </c>
      <c r="F170" s="239" t="s">
        <v>193</v>
      </c>
      <c r="G170" s="237"/>
      <c r="H170" s="240">
        <v>3.52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153</v>
      </c>
      <c r="AU170" s="246" t="s">
        <v>138</v>
      </c>
      <c r="AV170" s="14" t="s">
        <v>87</v>
      </c>
      <c r="AW170" s="14" t="s">
        <v>37</v>
      </c>
      <c r="AX170" s="14" t="s">
        <v>77</v>
      </c>
      <c r="AY170" s="246" t="s">
        <v>137</v>
      </c>
    </row>
    <row r="171" s="14" customFormat="1">
      <c r="A171" s="14"/>
      <c r="B171" s="236"/>
      <c r="C171" s="237"/>
      <c r="D171" s="227" t="s">
        <v>153</v>
      </c>
      <c r="E171" s="238" t="s">
        <v>19</v>
      </c>
      <c r="F171" s="239" t="s">
        <v>194</v>
      </c>
      <c r="G171" s="237"/>
      <c r="H171" s="240">
        <v>1.3400000000000001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153</v>
      </c>
      <c r="AU171" s="246" t="s">
        <v>138</v>
      </c>
      <c r="AV171" s="14" t="s">
        <v>87</v>
      </c>
      <c r="AW171" s="14" t="s">
        <v>37</v>
      </c>
      <c r="AX171" s="14" t="s">
        <v>77</v>
      </c>
      <c r="AY171" s="246" t="s">
        <v>137</v>
      </c>
    </row>
    <row r="172" s="14" customFormat="1">
      <c r="A172" s="14"/>
      <c r="B172" s="236"/>
      <c r="C172" s="237"/>
      <c r="D172" s="227" t="s">
        <v>153</v>
      </c>
      <c r="E172" s="238" t="s">
        <v>19</v>
      </c>
      <c r="F172" s="239" t="s">
        <v>195</v>
      </c>
      <c r="G172" s="237"/>
      <c r="H172" s="240">
        <v>2.25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153</v>
      </c>
      <c r="AU172" s="246" t="s">
        <v>138</v>
      </c>
      <c r="AV172" s="14" t="s">
        <v>87</v>
      </c>
      <c r="AW172" s="14" t="s">
        <v>37</v>
      </c>
      <c r="AX172" s="14" t="s">
        <v>77</v>
      </c>
      <c r="AY172" s="246" t="s">
        <v>137</v>
      </c>
    </row>
    <row r="173" s="15" customFormat="1">
      <c r="A173" s="15"/>
      <c r="B173" s="247"/>
      <c r="C173" s="248"/>
      <c r="D173" s="227" t="s">
        <v>153</v>
      </c>
      <c r="E173" s="249" t="s">
        <v>19</v>
      </c>
      <c r="F173" s="250" t="s">
        <v>158</v>
      </c>
      <c r="G173" s="248"/>
      <c r="H173" s="251">
        <v>44.640000000000008</v>
      </c>
      <c r="I173" s="252"/>
      <c r="J173" s="248"/>
      <c r="K173" s="248"/>
      <c r="L173" s="253"/>
      <c r="M173" s="254"/>
      <c r="N173" s="255"/>
      <c r="O173" s="255"/>
      <c r="P173" s="255"/>
      <c r="Q173" s="255"/>
      <c r="R173" s="255"/>
      <c r="S173" s="255"/>
      <c r="T173" s="25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7" t="s">
        <v>153</v>
      </c>
      <c r="AU173" s="257" t="s">
        <v>138</v>
      </c>
      <c r="AV173" s="15" t="s">
        <v>138</v>
      </c>
      <c r="AW173" s="15" t="s">
        <v>37</v>
      </c>
      <c r="AX173" s="15" t="s">
        <v>77</v>
      </c>
      <c r="AY173" s="257" t="s">
        <v>137</v>
      </c>
    </row>
    <row r="174" s="16" customFormat="1">
      <c r="A174" s="16"/>
      <c r="B174" s="258"/>
      <c r="C174" s="259"/>
      <c r="D174" s="227" t="s">
        <v>153</v>
      </c>
      <c r="E174" s="260" t="s">
        <v>19</v>
      </c>
      <c r="F174" s="261" t="s">
        <v>161</v>
      </c>
      <c r="G174" s="259"/>
      <c r="H174" s="262">
        <v>206.35000000000002</v>
      </c>
      <c r="I174" s="263"/>
      <c r="J174" s="259"/>
      <c r="K174" s="259"/>
      <c r="L174" s="264"/>
      <c r="M174" s="265"/>
      <c r="N174" s="266"/>
      <c r="O174" s="266"/>
      <c r="P174" s="266"/>
      <c r="Q174" s="266"/>
      <c r="R174" s="266"/>
      <c r="S174" s="266"/>
      <c r="T174" s="267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68" t="s">
        <v>153</v>
      </c>
      <c r="AU174" s="268" t="s">
        <v>138</v>
      </c>
      <c r="AV174" s="16" t="s">
        <v>149</v>
      </c>
      <c r="AW174" s="16" t="s">
        <v>37</v>
      </c>
      <c r="AX174" s="16" t="s">
        <v>85</v>
      </c>
      <c r="AY174" s="268" t="s">
        <v>137</v>
      </c>
    </row>
    <row r="175" s="12" customFormat="1" ht="20.88" customHeight="1">
      <c r="A175" s="12"/>
      <c r="B175" s="191"/>
      <c r="C175" s="192"/>
      <c r="D175" s="193" t="s">
        <v>76</v>
      </c>
      <c r="E175" s="205" t="s">
        <v>205</v>
      </c>
      <c r="F175" s="205" t="s">
        <v>206</v>
      </c>
      <c r="G175" s="192"/>
      <c r="H175" s="192"/>
      <c r="I175" s="195"/>
      <c r="J175" s="206">
        <f>BK175</f>
        <v>0</v>
      </c>
      <c r="K175" s="192"/>
      <c r="L175" s="197"/>
      <c r="M175" s="198"/>
      <c r="N175" s="199"/>
      <c r="O175" s="199"/>
      <c r="P175" s="200">
        <f>SUM(P176:P196)</f>
        <v>0</v>
      </c>
      <c r="Q175" s="199"/>
      <c r="R175" s="200">
        <f>SUM(R176:R196)</f>
        <v>0.0082540000000000009</v>
      </c>
      <c r="S175" s="199"/>
      <c r="T175" s="201">
        <f>SUM(T176:T196)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2" t="s">
        <v>85</v>
      </c>
      <c r="AT175" s="203" t="s">
        <v>76</v>
      </c>
      <c r="AU175" s="203" t="s">
        <v>87</v>
      </c>
      <c r="AY175" s="202" t="s">
        <v>137</v>
      </c>
      <c r="BK175" s="204">
        <f>SUM(BK176:BK196)</f>
        <v>0</v>
      </c>
    </row>
    <row r="176" s="2" customFormat="1" ht="37.8" customHeight="1">
      <c r="A176" s="41"/>
      <c r="B176" s="42"/>
      <c r="C176" s="207" t="s">
        <v>207</v>
      </c>
      <c r="D176" s="207" t="s">
        <v>144</v>
      </c>
      <c r="E176" s="208" t="s">
        <v>208</v>
      </c>
      <c r="F176" s="209" t="s">
        <v>209</v>
      </c>
      <c r="G176" s="210" t="s">
        <v>147</v>
      </c>
      <c r="H176" s="211">
        <v>206.34999999999999</v>
      </c>
      <c r="I176" s="212"/>
      <c r="J176" s="213">
        <f>ROUND(I176*H176,2)</f>
        <v>0</v>
      </c>
      <c r="K176" s="209" t="s">
        <v>148</v>
      </c>
      <c r="L176" s="47"/>
      <c r="M176" s="214" t="s">
        <v>19</v>
      </c>
      <c r="N176" s="215" t="s">
        <v>48</v>
      </c>
      <c r="O176" s="87"/>
      <c r="P176" s="216">
        <f>O176*H176</f>
        <v>0</v>
      </c>
      <c r="Q176" s="216">
        <v>4.0000000000000003E-05</v>
      </c>
      <c r="R176" s="216">
        <f>Q176*H176</f>
        <v>0.0082540000000000009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149</v>
      </c>
      <c r="AT176" s="218" t="s">
        <v>144</v>
      </c>
      <c r="AU176" s="218" t="s">
        <v>138</v>
      </c>
      <c r="AY176" s="20" t="s">
        <v>137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85</v>
      </c>
      <c r="BK176" s="219">
        <f>ROUND(I176*H176,2)</f>
        <v>0</v>
      </c>
      <c r="BL176" s="20" t="s">
        <v>149</v>
      </c>
      <c r="BM176" s="218" t="s">
        <v>210</v>
      </c>
    </row>
    <row r="177" s="2" customFormat="1">
      <c r="A177" s="41"/>
      <c r="B177" s="42"/>
      <c r="C177" s="43"/>
      <c r="D177" s="220" t="s">
        <v>151</v>
      </c>
      <c r="E177" s="43"/>
      <c r="F177" s="221" t="s">
        <v>211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151</v>
      </c>
      <c r="AU177" s="20" t="s">
        <v>138</v>
      </c>
    </row>
    <row r="178" s="13" customFormat="1">
      <c r="A178" s="13"/>
      <c r="B178" s="225"/>
      <c r="C178" s="226"/>
      <c r="D178" s="227" t="s">
        <v>153</v>
      </c>
      <c r="E178" s="228" t="s">
        <v>19</v>
      </c>
      <c r="F178" s="229" t="s">
        <v>166</v>
      </c>
      <c r="G178" s="226"/>
      <c r="H178" s="228" t="s">
        <v>19</v>
      </c>
      <c r="I178" s="230"/>
      <c r="J178" s="226"/>
      <c r="K178" s="226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153</v>
      </c>
      <c r="AU178" s="235" t="s">
        <v>138</v>
      </c>
      <c r="AV178" s="13" t="s">
        <v>85</v>
      </c>
      <c r="AW178" s="13" t="s">
        <v>37</v>
      </c>
      <c r="AX178" s="13" t="s">
        <v>77</v>
      </c>
      <c r="AY178" s="235" t="s">
        <v>137</v>
      </c>
    </row>
    <row r="179" s="14" customFormat="1">
      <c r="A179" s="14"/>
      <c r="B179" s="236"/>
      <c r="C179" s="237"/>
      <c r="D179" s="227" t="s">
        <v>153</v>
      </c>
      <c r="E179" s="238" t="s">
        <v>19</v>
      </c>
      <c r="F179" s="239" t="s">
        <v>185</v>
      </c>
      <c r="G179" s="237"/>
      <c r="H179" s="240">
        <v>15.73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153</v>
      </c>
      <c r="AU179" s="246" t="s">
        <v>138</v>
      </c>
      <c r="AV179" s="14" t="s">
        <v>87</v>
      </c>
      <c r="AW179" s="14" t="s">
        <v>37</v>
      </c>
      <c r="AX179" s="14" t="s">
        <v>77</v>
      </c>
      <c r="AY179" s="246" t="s">
        <v>137</v>
      </c>
    </row>
    <row r="180" s="15" customFormat="1">
      <c r="A180" s="15"/>
      <c r="B180" s="247"/>
      <c r="C180" s="248"/>
      <c r="D180" s="227" t="s">
        <v>153</v>
      </c>
      <c r="E180" s="249" t="s">
        <v>19</v>
      </c>
      <c r="F180" s="250" t="s">
        <v>158</v>
      </c>
      <c r="G180" s="248"/>
      <c r="H180" s="251">
        <v>15.73</v>
      </c>
      <c r="I180" s="252"/>
      <c r="J180" s="248"/>
      <c r="K180" s="248"/>
      <c r="L180" s="253"/>
      <c r="M180" s="254"/>
      <c r="N180" s="255"/>
      <c r="O180" s="255"/>
      <c r="P180" s="255"/>
      <c r="Q180" s="255"/>
      <c r="R180" s="255"/>
      <c r="S180" s="255"/>
      <c r="T180" s="25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57" t="s">
        <v>153</v>
      </c>
      <c r="AU180" s="257" t="s">
        <v>138</v>
      </c>
      <c r="AV180" s="15" t="s">
        <v>138</v>
      </c>
      <c r="AW180" s="15" t="s">
        <v>37</v>
      </c>
      <c r="AX180" s="15" t="s">
        <v>77</v>
      </c>
      <c r="AY180" s="257" t="s">
        <v>137</v>
      </c>
    </row>
    <row r="181" s="13" customFormat="1">
      <c r="A181" s="13"/>
      <c r="B181" s="225"/>
      <c r="C181" s="226"/>
      <c r="D181" s="227" t="s">
        <v>153</v>
      </c>
      <c r="E181" s="228" t="s">
        <v>19</v>
      </c>
      <c r="F181" s="229" t="s">
        <v>155</v>
      </c>
      <c r="G181" s="226"/>
      <c r="H181" s="228" t="s">
        <v>19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153</v>
      </c>
      <c r="AU181" s="235" t="s">
        <v>138</v>
      </c>
      <c r="AV181" s="13" t="s">
        <v>85</v>
      </c>
      <c r="AW181" s="13" t="s">
        <v>37</v>
      </c>
      <c r="AX181" s="13" t="s">
        <v>77</v>
      </c>
      <c r="AY181" s="235" t="s">
        <v>137</v>
      </c>
    </row>
    <row r="182" s="14" customFormat="1">
      <c r="A182" s="14"/>
      <c r="B182" s="236"/>
      <c r="C182" s="237"/>
      <c r="D182" s="227" t="s">
        <v>153</v>
      </c>
      <c r="E182" s="238" t="s">
        <v>19</v>
      </c>
      <c r="F182" s="239" t="s">
        <v>186</v>
      </c>
      <c r="G182" s="237"/>
      <c r="H182" s="240">
        <v>7.3600000000000003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153</v>
      </c>
      <c r="AU182" s="246" t="s">
        <v>138</v>
      </c>
      <c r="AV182" s="14" t="s">
        <v>87</v>
      </c>
      <c r="AW182" s="14" t="s">
        <v>37</v>
      </c>
      <c r="AX182" s="14" t="s">
        <v>77</v>
      </c>
      <c r="AY182" s="246" t="s">
        <v>137</v>
      </c>
    </row>
    <row r="183" s="14" customFormat="1">
      <c r="A183" s="14"/>
      <c r="B183" s="236"/>
      <c r="C183" s="237"/>
      <c r="D183" s="227" t="s">
        <v>153</v>
      </c>
      <c r="E183" s="238" t="s">
        <v>19</v>
      </c>
      <c r="F183" s="239" t="s">
        <v>187</v>
      </c>
      <c r="G183" s="237"/>
      <c r="H183" s="240">
        <v>8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153</v>
      </c>
      <c r="AU183" s="246" t="s">
        <v>138</v>
      </c>
      <c r="AV183" s="14" t="s">
        <v>87</v>
      </c>
      <c r="AW183" s="14" t="s">
        <v>37</v>
      </c>
      <c r="AX183" s="14" t="s">
        <v>77</v>
      </c>
      <c r="AY183" s="246" t="s">
        <v>137</v>
      </c>
    </row>
    <row r="184" s="14" customFormat="1">
      <c r="A184" s="14"/>
      <c r="B184" s="236"/>
      <c r="C184" s="237"/>
      <c r="D184" s="227" t="s">
        <v>153</v>
      </c>
      <c r="E184" s="238" t="s">
        <v>19</v>
      </c>
      <c r="F184" s="239" t="s">
        <v>188</v>
      </c>
      <c r="G184" s="237"/>
      <c r="H184" s="240">
        <v>17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153</v>
      </c>
      <c r="AU184" s="246" t="s">
        <v>138</v>
      </c>
      <c r="AV184" s="14" t="s">
        <v>87</v>
      </c>
      <c r="AW184" s="14" t="s">
        <v>37</v>
      </c>
      <c r="AX184" s="14" t="s">
        <v>77</v>
      </c>
      <c r="AY184" s="246" t="s">
        <v>137</v>
      </c>
    </row>
    <row r="185" s="14" customFormat="1">
      <c r="A185" s="14"/>
      <c r="B185" s="236"/>
      <c r="C185" s="237"/>
      <c r="D185" s="227" t="s">
        <v>153</v>
      </c>
      <c r="E185" s="238" t="s">
        <v>19</v>
      </c>
      <c r="F185" s="239" t="s">
        <v>189</v>
      </c>
      <c r="G185" s="237"/>
      <c r="H185" s="240">
        <v>42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153</v>
      </c>
      <c r="AU185" s="246" t="s">
        <v>138</v>
      </c>
      <c r="AV185" s="14" t="s">
        <v>87</v>
      </c>
      <c r="AW185" s="14" t="s">
        <v>37</v>
      </c>
      <c r="AX185" s="14" t="s">
        <v>77</v>
      </c>
      <c r="AY185" s="246" t="s">
        <v>137</v>
      </c>
    </row>
    <row r="186" s="14" customFormat="1">
      <c r="A186" s="14"/>
      <c r="B186" s="236"/>
      <c r="C186" s="237"/>
      <c r="D186" s="227" t="s">
        <v>153</v>
      </c>
      <c r="E186" s="238" t="s">
        <v>19</v>
      </c>
      <c r="F186" s="239" t="s">
        <v>190</v>
      </c>
      <c r="G186" s="237"/>
      <c r="H186" s="240">
        <v>56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153</v>
      </c>
      <c r="AU186" s="246" t="s">
        <v>138</v>
      </c>
      <c r="AV186" s="14" t="s">
        <v>87</v>
      </c>
      <c r="AW186" s="14" t="s">
        <v>37</v>
      </c>
      <c r="AX186" s="14" t="s">
        <v>77</v>
      </c>
      <c r="AY186" s="246" t="s">
        <v>137</v>
      </c>
    </row>
    <row r="187" s="14" customFormat="1">
      <c r="A187" s="14"/>
      <c r="B187" s="236"/>
      <c r="C187" s="237"/>
      <c r="D187" s="227" t="s">
        <v>153</v>
      </c>
      <c r="E187" s="238" t="s">
        <v>19</v>
      </c>
      <c r="F187" s="239" t="s">
        <v>204</v>
      </c>
      <c r="G187" s="237"/>
      <c r="H187" s="240">
        <v>15.619999999999999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153</v>
      </c>
      <c r="AU187" s="246" t="s">
        <v>138</v>
      </c>
      <c r="AV187" s="14" t="s">
        <v>87</v>
      </c>
      <c r="AW187" s="14" t="s">
        <v>37</v>
      </c>
      <c r="AX187" s="14" t="s">
        <v>77</v>
      </c>
      <c r="AY187" s="246" t="s">
        <v>137</v>
      </c>
    </row>
    <row r="188" s="15" customFormat="1">
      <c r="A188" s="15"/>
      <c r="B188" s="247"/>
      <c r="C188" s="248"/>
      <c r="D188" s="227" t="s">
        <v>153</v>
      </c>
      <c r="E188" s="249" t="s">
        <v>19</v>
      </c>
      <c r="F188" s="250" t="s">
        <v>158</v>
      </c>
      <c r="G188" s="248"/>
      <c r="H188" s="251">
        <v>145.98000000000002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7" t="s">
        <v>153</v>
      </c>
      <c r="AU188" s="257" t="s">
        <v>138</v>
      </c>
      <c r="AV188" s="15" t="s">
        <v>138</v>
      </c>
      <c r="AW188" s="15" t="s">
        <v>37</v>
      </c>
      <c r="AX188" s="15" t="s">
        <v>77</v>
      </c>
      <c r="AY188" s="257" t="s">
        <v>137</v>
      </c>
    </row>
    <row r="189" s="13" customFormat="1">
      <c r="A189" s="13"/>
      <c r="B189" s="225"/>
      <c r="C189" s="226"/>
      <c r="D189" s="227" t="s">
        <v>153</v>
      </c>
      <c r="E189" s="228" t="s">
        <v>19</v>
      </c>
      <c r="F189" s="229" t="s">
        <v>159</v>
      </c>
      <c r="G189" s="226"/>
      <c r="H189" s="228" t="s">
        <v>19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153</v>
      </c>
      <c r="AU189" s="235" t="s">
        <v>138</v>
      </c>
      <c r="AV189" s="13" t="s">
        <v>85</v>
      </c>
      <c r="AW189" s="13" t="s">
        <v>37</v>
      </c>
      <c r="AX189" s="13" t="s">
        <v>77</v>
      </c>
      <c r="AY189" s="235" t="s">
        <v>137</v>
      </c>
    </row>
    <row r="190" s="14" customFormat="1">
      <c r="A190" s="14"/>
      <c r="B190" s="236"/>
      <c r="C190" s="237"/>
      <c r="D190" s="227" t="s">
        <v>153</v>
      </c>
      <c r="E190" s="238" t="s">
        <v>19</v>
      </c>
      <c r="F190" s="239" t="s">
        <v>191</v>
      </c>
      <c r="G190" s="237"/>
      <c r="H190" s="240">
        <v>14.08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153</v>
      </c>
      <c r="AU190" s="246" t="s">
        <v>138</v>
      </c>
      <c r="AV190" s="14" t="s">
        <v>87</v>
      </c>
      <c r="AW190" s="14" t="s">
        <v>37</v>
      </c>
      <c r="AX190" s="14" t="s">
        <v>77</v>
      </c>
      <c r="AY190" s="246" t="s">
        <v>137</v>
      </c>
    </row>
    <row r="191" s="14" customFormat="1">
      <c r="A191" s="14"/>
      <c r="B191" s="236"/>
      <c r="C191" s="237"/>
      <c r="D191" s="227" t="s">
        <v>153</v>
      </c>
      <c r="E191" s="238" t="s">
        <v>19</v>
      </c>
      <c r="F191" s="239" t="s">
        <v>192</v>
      </c>
      <c r="G191" s="237"/>
      <c r="H191" s="240">
        <v>23.449999999999999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153</v>
      </c>
      <c r="AU191" s="246" t="s">
        <v>138</v>
      </c>
      <c r="AV191" s="14" t="s">
        <v>87</v>
      </c>
      <c r="AW191" s="14" t="s">
        <v>37</v>
      </c>
      <c r="AX191" s="14" t="s">
        <v>77</v>
      </c>
      <c r="AY191" s="246" t="s">
        <v>137</v>
      </c>
    </row>
    <row r="192" s="14" customFormat="1">
      <c r="A192" s="14"/>
      <c r="B192" s="236"/>
      <c r="C192" s="237"/>
      <c r="D192" s="227" t="s">
        <v>153</v>
      </c>
      <c r="E192" s="238" t="s">
        <v>19</v>
      </c>
      <c r="F192" s="239" t="s">
        <v>193</v>
      </c>
      <c r="G192" s="237"/>
      <c r="H192" s="240">
        <v>3.52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153</v>
      </c>
      <c r="AU192" s="246" t="s">
        <v>138</v>
      </c>
      <c r="AV192" s="14" t="s">
        <v>87</v>
      </c>
      <c r="AW192" s="14" t="s">
        <v>37</v>
      </c>
      <c r="AX192" s="14" t="s">
        <v>77</v>
      </c>
      <c r="AY192" s="246" t="s">
        <v>137</v>
      </c>
    </row>
    <row r="193" s="14" customFormat="1">
      <c r="A193" s="14"/>
      <c r="B193" s="236"/>
      <c r="C193" s="237"/>
      <c r="D193" s="227" t="s">
        <v>153</v>
      </c>
      <c r="E193" s="238" t="s">
        <v>19</v>
      </c>
      <c r="F193" s="239" t="s">
        <v>194</v>
      </c>
      <c r="G193" s="237"/>
      <c r="H193" s="240">
        <v>1.3400000000000001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153</v>
      </c>
      <c r="AU193" s="246" t="s">
        <v>138</v>
      </c>
      <c r="AV193" s="14" t="s">
        <v>87</v>
      </c>
      <c r="AW193" s="14" t="s">
        <v>37</v>
      </c>
      <c r="AX193" s="14" t="s">
        <v>77</v>
      </c>
      <c r="AY193" s="246" t="s">
        <v>137</v>
      </c>
    </row>
    <row r="194" s="14" customFormat="1">
      <c r="A194" s="14"/>
      <c r="B194" s="236"/>
      <c r="C194" s="237"/>
      <c r="D194" s="227" t="s">
        <v>153</v>
      </c>
      <c r="E194" s="238" t="s">
        <v>19</v>
      </c>
      <c r="F194" s="239" t="s">
        <v>195</v>
      </c>
      <c r="G194" s="237"/>
      <c r="H194" s="240">
        <v>2.25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153</v>
      </c>
      <c r="AU194" s="246" t="s">
        <v>138</v>
      </c>
      <c r="AV194" s="14" t="s">
        <v>87</v>
      </c>
      <c r="AW194" s="14" t="s">
        <v>37</v>
      </c>
      <c r="AX194" s="14" t="s">
        <v>77</v>
      </c>
      <c r="AY194" s="246" t="s">
        <v>137</v>
      </c>
    </row>
    <row r="195" s="15" customFormat="1">
      <c r="A195" s="15"/>
      <c r="B195" s="247"/>
      <c r="C195" s="248"/>
      <c r="D195" s="227" t="s">
        <v>153</v>
      </c>
      <c r="E195" s="249" t="s">
        <v>19</v>
      </c>
      <c r="F195" s="250" t="s">
        <v>158</v>
      </c>
      <c r="G195" s="248"/>
      <c r="H195" s="251">
        <v>44.640000000000008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7" t="s">
        <v>153</v>
      </c>
      <c r="AU195" s="257" t="s">
        <v>138</v>
      </c>
      <c r="AV195" s="15" t="s">
        <v>138</v>
      </c>
      <c r="AW195" s="15" t="s">
        <v>37</v>
      </c>
      <c r="AX195" s="15" t="s">
        <v>77</v>
      </c>
      <c r="AY195" s="257" t="s">
        <v>137</v>
      </c>
    </row>
    <row r="196" s="16" customFormat="1">
      <c r="A196" s="16"/>
      <c r="B196" s="258"/>
      <c r="C196" s="259"/>
      <c r="D196" s="227" t="s">
        <v>153</v>
      </c>
      <c r="E196" s="260" t="s">
        <v>19</v>
      </c>
      <c r="F196" s="261" t="s">
        <v>161</v>
      </c>
      <c r="G196" s="259"/>
      <c r="H196" s="262">
        <v>206.35000000000002</v>
      </c>
      <c r="I196" s="263"/>
      <c r="J196" s="259"/>
      <c r="K196" s="259"/>
      <c r="L196" s="264"/>
      <c r="M196" s="265"/>
      <c r="N196" s="266"/>
      <c r="O196" s="266"/>
      <c r="P196" s="266"/>
      <c r="Q196" s="266"/>
      <c r="R196" s="266"/>
      <c r="S196" s="266"/>
      <c r="T196" s="267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68" t="s">
        <v>153</v>
      </c>
      <c r="AU196" s="268" t="s">
        <v>138</v>
      </c>
      <c r="AV196" s="16" t="s">
        <v>149</v>
      </c>
      <c r="AW196" s="16" t="s">
        <v>37</v>
      </c>
      <c r="AX196" s="16" t="s">
        <v>85</v>
      </c>
      <c r="AY196" s="268" t="s">
        <v>137</v>
      </c>
    </row>
    <row r="197" s="12" customFormat="1" ht="22.8" customHeight="1">
      <c r="A197" s="12"/>
      <c r="B197" s="191"/>
      <c r="C197" s="192"/>
      <c r="D197" s="193" t="s">
        <v>76</v>
      </c>
      <c r="E197" s="205" t="s">
        <v>212</v>
      </c>
      <c r="F197" s="205" t="s">
        <v>213</v>
      </c>
      <c r="G197" s="192"/>
      <c r="H197" s="192"/>
      <c r="I197" s="195"/>
      <c r="J197" s="206">
        <f>BK197</f>
        <v>0</v>
      </c>
      <c r="K197" s="192"/>
      <c r="L197" s="197"/>
      <c r="M197" s="198"/>
      <c r="N197" s="199"/>
      <c r="O197" s="199"/>
      <c r="P197" s="200">
        <f>SUM(P198:P208)</f>
        <v>0</v>
      </c>
      <c r="Q197" s="199"/>
      <c r="R197" s="200">
        <f>SUM(R198:R208)</f>
        <v>0</v>
      </c>
      <c r="S197" s="199"/>
      <c r="T197" s="201">
        <f>SUM(T198:T208)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2" t="s">
        <v>85</v>
      </c>
      <c r="AT197" s="203" t="s">
        <v>76</v>
      </c>
      <c r="AU197" s="203" t="s">
        <v>85</v>
      </c>
      <c r="AY197" s="202" t="s">
        <v>137</v>
      </c>
      <c r="BK197" s="204">
        <f>SUM(BK198:BK208)</f>
        <v>0</v>
      </c>
    </row>
    <row r="198" s="2" customFormat="1" ht="37.8" customHeight="1">
      <c r="A198" s="41"/>
      <c r="B198" s="42"/>
      <c r="C198" s="207" t="s">
        <v>140</v>
      </c>
      <c r="D198" s="207" t="s">
        <v>144</v>
      </c>
      <c r="E198" s="208" t="s">
        <v>214</v>
      </c>
      <c r="F198" s="209" t="s">
        <v>215</v>
      </c>
      <c r="G198" s="210" t="s">
        <v>216</v>
      </c>
      <c r="H198" s="211">
        <v>2.161</v>
      </c>
      <c r="I198" s="212"/>
      <c r="J198" s="213">
        <f>ROUND(I198*H198,2)</f>
        <v>0</v>
      </c>
      <c r="K198" s="209" t="s">
        <v>148</v>
      </c>
      <c r="L198" s="47"/>
      <c r="M198" s="214" t="s">
        <v>19</v>
      </c>
      <c r="N198" s="215" t="s">
        <v>48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149</v>
      </c>
      <c r="AT198" s="218" t="s">
        <v>144</v>
      </c>
      <c r="AU198" s="218" t="s">
        <v>87</v>
      </c>
      <c r="AY198" s="20" t="s">
        <v>137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85</v>
      </c>
      <c r="BK198" s="219">
        <f>ROUND(I198*H198,2)</f>
        <v>0</v>
      </c>
      <c r="BL198" s="20" t="s">
        <v>149</v>
      </c>
      <c r="BM198" s="218" t="s">
        <v>217</v>
      </c>
    </row>
    <row r="199" s="2" customFormat="1">
      <c r="A199" s="41"/>
      <c r="B199" s="42"/>
      <c r="C199" s="43"/>
      <c r="D199" s="220" t="s">
        <v>151</v>
      </c>
      <c r="E199" s="43"/>
      <c r="F199" s="221" t="s">
        <v>218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151</v>
      </c>
      <c r="AU199" s="20" t="s">
        <v>87</v>
      </c>
    </row>
    <row r="200" s="2" customFormat="1" ht="16.5" customHeight="1">
      <c r="A200" s="41"/>
      <c r="B200" s="42"/>
      <c r="C200" s="207" t="s">
        <v>219</v>
      </c>
      <c r="D200" s="207" t="s">
        <v>144</v>
      </c>
      <c r="E200" s="208" t="s">
        <v>220</v>
      </c>
      <c r="F200" s="209" t="s">
        <v>221</v>
      </c>
      <c r="G200" s="210" t="s">
        <v>216</v>
      </c>
      <c r="H200" s="211">
        <v>2.161</v>
      </c>
      <c r="I200" s="212"/>
      <c r="J200" s="213">
        <f>ROUND(I200*H200,2)</f>
        <v>0</v>
      </c>
      <c r="K200" s="209" t="s">
        <v>148</v>
      </c>
      <c r="L200" s="47"/>
      <c r="M200" s="214" t="s">
        <v>19</v>
      </c>
      <c r="N200" s="215" t="s">
        <v>48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149</v>
      </c>
      <c r="AT200" s="218" t="s">
        <v>144</v>
      </c>
      <c r="AU200" s="218" t="s">
        <v>87</v>
      </c>
      <c r="AY200" s="20" t="s">
        <v>137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85</v>
      </c>
      <c r="BK200" s="219">
        <f>ROUND(I200*H200,2)</f>
        <v>0</v>
      </c>
      <c r="BL200" s="20" t="s">
        <v>149</v>
      </c>
      <c r="BM200" s="218" t="s">
        <v>222</v>
      </c>
    </row>
    <row r="201" s="2" customFormat="1">
      <c r="A201" s="41"/>
      <c r="B201" s="42"/>
      <c r="C201" s="43"/>
      <c r="D201" s="220" t="s">
        <v>151</v>
      </c>
      <c r="E201" s="43"/>
      <c r="F201" s="221" t="s">
        <v>223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151</v>
      </c>
      <c r="AU201" s="20" t="s">
        <v>87</v>
      </c>
    </row>
    <row r="202" s="2" customFormat="1" ht="33" customHeight="1">
      <c r="A202" s="41"/>
      <c r="B202" s="42"/>
      <c r="C202" s="207" t="s">
        <v>224</v>
      </c>
      <c r="D202" s="207" t="s">
        <v>144</v>
      </c>
      <c r="E202" s="208" t="s">
        <v>225</v>
      </c>
      <c r="F202" s="209" t="s">
        <v>226</v>
      </c>
      <c r="G202" s="210" t="s">
        <v>216</v>
      </c>
      <c r="H202" s="211">
        <v>2.161</v>
      </c>
      <c r="I202" s="212"/>
      <c r="J202" s="213">
        <f>ROUND(I202*H202,2)</f>
        <v>0</v>
      </c>
      <c r="K202" s="209" t="s">
        <v>148</v>
      </c>
      <c r="L202" s="47"/>
      <c r="M202" s="214" t="s">
        <v>19</v>
      </c>
      <c r="N202" s="215" t="s">
        <v>48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149</v>
      </c>
      <c r="AT202" s="218" t="s">
        <v>144</v>
      </c>
      <c r="AU202" s="218" t="s">
        <v>87</v>
      </c>
      <c r="AY202" s="20" t="s">
        <v>137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85</v>
      </c>
      <c r="BK202" s="219">
        <f>ROUND(I202*H202,2)</f>
        <v>0</v>
      </c>
      <c r="BL202" s="20" t="s">
        <v>149</v>
      </c>
      <c r="BM202" s="218" t="s">
        <v>227</v>
      </c>
    </row>
    <row r="203" s="2" customFormat="1">
      <c r="A203" s="41"/>
      <c r="B203" s="42"/>
      <c r="C203" s="43"/>
      <c r="D203" s="220" t="s">
        <v>151</v>
      </c>
      <c r="E203" s="43"/>
      <c r="F203" s="221" t="s">
        <v>228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151</v>
      </c>
      <c r="AU203" s="20" t="s">
        <v>87</v>
      </c>
    </row>
    <row r="204" s="2" customFormat="1" ht="24.15" customHeight="1">
      <c r="A204" s="41"/>
      <c r="B204" s="42"/>
      <c r="C204" s="207" t="s">
        <v>196</v>
      </c>
      <c r="D204" s="207" t="s">
        <v>144</v>
      </c>
      <c r="E204" s="208" t="s">
        <v>229</v>
      </c>
      <c r="F204" s="209" t="s">
        <v>230</v>
      </c>
      <c r="G204" s="210" t="s">
        <v>216</v>
      </c>
      <c r="H204" s="211">
        <v>30.254000000000001</v>
      </c>
      <c r="I204" s="212"/>
      <c r="J204" s="213">
        <f>ROUND(I204*H204,2)</f>
        <v>0</v>
      </c>
      <c r="K204" s="209" t="s">
        <v>148</v>
      </c>
      <c r="L204" s="47"/>
      <c r="M204" s="214" t="s">
        <v>19</v>
      </c>
      <c r="N204" s="215" t="s">
        <v>48</v>
      </c>
      <c r="O204" s="87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149</v>
      </c>
      <c r="AT204" s="218" t="s">
        <v>144</v>
      </c>
      <c r="AU204" s="218" t="s">
        <v>87</v>
      </c>
      <c r="AY204" s="20" t="s">
        <v>137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85</v>
      </c>
      <c r="BK204" s="219">
        <f>ROUND(I204*H204,2)</f>
        <v>0</v>
      </c>
      <c r="BL204" s="20" t="s">
        <v>149</v>
      </c>
      <c r="BM204" s="218" t="s">
        <v>231</v>
      </c>
    </row>
    <row r="205" s="2" customFormat="1">
      <c r="A205" s="41"/>
      <c r="B205" s="42"/>
      <c r="C205" s="43"/>
      <c r="D205" s="220" t="s">
        <v>151</v>
      </c>
      <c r="E205" s="43"/>
      <c r="F205" s="221" t="s">
        <v>232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151</v>
      </c>
      <c r="AU205" s="20" t="s">
        <v>87</v>
      </c>
    </row>
    <row r="206" s="14" customFormat="1">
      <c r="A206" s="14"/>
      <c r="B206" s="236"/>
      <c r="C206" s="237"/>
      <c r="D206" s="227" t="s">
        <v>153</v>
      </c>
      <c r="E206" s="237"/>
      <c r="F206" s="239" t="s">
        <v>233</v>
      </c>
      <c r="G206" s="237"/>
      <c r="H206" s="240">
        <v>30.254000000000001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153</v>
      </c>
      <c r="AU206" s="246" t="s">
        <v>87</v>
      </c>
      <c r="AV206" s="14" t="s">
        <v>87</v>
      </c>
      <c r="AW206" s="14" t="s">
        <v>4</v>
      </c>
      <c r="AX206" s="14" t="s">
        <v>85</v>
      </c>
      <c r="AY206" s="246" t="s">
        <v>137</v>
      </c>
    </row>
    <row r="207" s="2" customFormat="1" ht="49.05" customHeight="1">
      <c r="A207" s="41"/>
      <c r="B207" s="42"/>
      <c r="C207" s="207" t="s">
        <v>234</v>
      </c>
      <c r="D207" s="207" t="s">
        <v>144</v>
      </c>
      <c r="E207" s="208" t="s">
        <v>235</v>
      </c>
      <c r="F207" s="209" t="s">
        <v>236</v>
      </c>
      <c r="G207" s="210" t="s">
        <v>216</v>
      </c>
      <c r="H207" s="211">
        <v>2.161</v>
      </c>
      <c r="I207" s="212"/>
      <c r="J207" s="213">
        <f>ROUND(I207*H207,2)</f>
        <v>0</v>
      </c>
      <c r="K207" s="209" t="s">
        <v>148</v>
      </c>
      <c r="L207" s="47"/>
      <c r="M207" s="214" t="s">
        <v>19</v>
      </c>
      <c r="N207" s="215" t="s">
        <v>48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149</v>
      </c>
      <c r="AT207" s="218" t="s">
        <v>144</v>
      </c>
      <c r="AU207" s="218" t="s">
        <v>87</v>
      </c>
      <c r="AY207" s="20" t="s">
        <v>137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85</v>
      </c>
      <c r="BK207" s="219">
        <f>ROUND(I207*H207,2)</f>
        <v>0</v>
      </c>
      <c r="BL207" s="20" t="s">
        <v>149</v>
      </c>
      <c r="BM207" s="218" t="s">
        <v>237</v>
      </c>
    </row>
    <row r="208" s="2" customFormat="1">
      <c r="A208" s="41"/>
      <c r="B208" s="42"/>
      <c r="C208" s="43"/>
      <c r="D208" s="220" t="s">
        <v>151</v>
      </c>
      <c r="E208" s="43"/>
      <c r="F208" s="221" t="s">
        <v>238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151</v>
      </c>
      <c r="AU208" s="20" t="s">
        <v>87</v>
      </c>
    </row>
    <row r="209" s="12" customFormat="1" ht="22.8" customHeight="1">
      <c r="A209" s="12"/>
      <c r="B209" s="191"/>
      <c r="C209" s="192"/>
      <c r="D209" s="193" t="s">
        <v>76</v>
      </c>
      <c r="E209" s="205" t="s">
        <v>239</v>
      </c>
      <c r="F209" s="205" t="s">
        <v>240</v>
      </c>
      <c r="G209" s="192"/>
      <c r="H209" s="192"/>
      <c r="I209" s="195"/>
      <c r="J209" s="206">
        <f>BK209</f>
        <v>0</v>
      </c>
      <c r="K209" s="192"/>
      <c r="L209" s="197"/>
      <c r="M209" s="198"/>
      <c r="N209" s="199"/>
      <c r="O209" s="199"/>
      <c r="P209" s="200">
        <f>SUM(P210:P211)</f>
        <v>0</v>
      </c>
      <c r="Q209" s="199"/>
      <c r="R209" s="200">
        <f>SUM(R210:R211)</f>
        <v>0</v>
      </c>
      <c r="S209" s="199"/>
      <c r="T209" s="201">
        <f>SUM(T210:T211)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2" t="s">
        <v>85</v>
      </c>
      <c r="AT209" s="203" t="s">
        <v>76</v>
      </c>
      <c r="AU209" s="203" t="s">
        <v>85</v>
      </c>
      <c r="AY209" s="202" t="s">
        <v>137</v>
      </c>
      <c r="BK209" s="204">
        <f>SUM(BK210:BK211)</f>
        <v>0</v>
      </c>
    </row>
    <row r="210" s="2" customFormat="1" ht="55.5" customHeight="1">
      <c r="A210" s="41"/>
      <c r="B210" s="42"/>
      <c r="C210" s="207" t="s">
        <v>241</v>
      </c>
      <c r="D210" s="207" t="s">
        <v>144</v>
      </c>
      <c r="E210" s="208" t="s">
        <v>242</v>
      </c>
      <c r="F210" s="209" t="s">
        <v>243</v>
      </c>
      <c r="G210" s="210" t="s">
        <v>216</v>
      </c>
      <c r="H210" s="211">
        <v>5.6890000000000001</v>
      </c>
      <c r="I210" s="212"/>
      <c r="J210" s="213">
        <f>ROUND(I210*H210,2)</f>
        <v>0</v>
      </c>
      <c r="K210" s="209" t="s">
        <v>148</v>
      </c>
      <c r="L210" s="47"/>
      <c r="M210" s="214" t="s">
        <v>19</v>
      </c>
      <c r="N210" s="215" t="s">
        <v>48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149</v>
      </c>
      <c r="AT210" s="218" t="s">
        <v>144</v>
      </c>
      <c r="AU210" s="218" t="s">
        <v>87</v>
      </c>
      <c r="AY210" s="20" t="s">
        <v>137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85</v>
      </c>
      <c r="BK210" s="219">
        <f>ROUND(I210*H210,2)</f>
        <v>0</v>
      </c>
      <c r="BL210" s="20" t="s">
        <v>149</v>
      </c>
      <c r="BM210" s="218" t="s">
        <v>244</v>
      </c>
    </row>
    <row r="211" s="2" customFormat="1">
      <c r="A211" s="41"/>
      <c r="B211" s="42"/>
      <c r="C211" s="43"/>
      <c r="D211" s="220" t="s">
        <v>151</v>
      </c>
      <c r="E211" s="43"/>
      <c r="F211" s="221" t="s">
        <v>245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151</v>
      </c>
      <c r="AU211" s="20" t="s">
        <v>87</v>
      </c>
    </row>
    <row r="212" s="12" customFormat="1" ht="25.92" customHeight="1">
      <c r="A212" s="12"/>
      <c r="B212" s="191"/>
      <c r="C212" s="192"/>
      <c r="D212" s="193" t="s">
        <v>76</v>
      </c>
      <c r="E212" s="194" t="s">
        <v>246</v>
      </c>
      <c r="F212" s="194" t="s">
        <v>247</v>
      </c>
      <c r="G212" s="192"/>
      <c r="H212" s="192"/>
      <c r="I212" s="195"/>
      <c r="J212" s="196">
        <f>BK212</f>
        <v>0</v>
      </c>
      <c r="K212" s="192"/>
      <c r="L212" s="197"/>
      <c r="M212" s="198"/>
      <c r="N212" s="199"/>
      <c r="O212" s="199"/>
      <c r="P212" s="200">
        <f>P213+P231+P274+P340+P454</f>
        <v>0</v>
      </c>
      <c r="Q212" s="199"/>
      <c r="R212" s="200">
        <f>R213+R231+R274+R340+R454</f>
        <v>2.3204795199999997</v>
      </c>
      <c r="S212" s="199"/>
      <c r="T212" s="201">
        <f>T213+T231+T274+T340+T454</f>
        <v>2.1605211600000001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2" t="s">
        <v>87</v>
      </c>
      <c r="AT212" s="203" t="s">
        <v>76</v>
      </c>
      <c r="AU212" s="203" t="s">
        <v>77</v>
      </c>
      <c r="AY212" s="202" t="s">
        <v>137</v>
      </c>
      <c r="BK212" s="204">
        <f>BK213+BK231+BK274+BK340+BK454</f>
        <v>0</v>
      </c>
    </row>
    <row r="213" s="12" customFormat="1" ht="22.8" customHeight="1">
      <c r="A213" s="12"/>
      <c r="B213" s="191"/>
      <c r="C213" s="192"/>
      <c r="D213" s="193" t="s">
        <v>76</v>
      </c>
      <c r="E213" s="205" t="s">
        <v>248</v>
      </c>
      <c r="F213" s="205" t="s">
        <v>249</v>
      </c>
      <c r="G213" s="192"/>
      <c r="H213" s="192"/>
      <c r="I213" s="195"/>
      <c r="J213" s="206">
        <f>BK213</f>
        <v>0</v>
      </c>
      <c r="K213" s="192"/>
      <c r="L213" s="197"/>
      <c r="M213" s="198"/>
      <c r="N213" s="199"/>
      <c r="O213" s="199"/>
      <c r="P213" s="200">
        <f>SUM(P214:P230)</f>
        <v>0</v>
      </c>
      <c r="Q213" s="199"/>
      <c r="R213" s="200">
        <f>SUM(R214:R230)</f>
        <v>0.18804602000000001</v>
      </c>
      <c r="S213" s="199"/>
      <c r="T213" s="201">
        <f>SUM(T214:T230)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2" t="s">
        <v>87</v>
      </c>
      <c r="AT213" s="203" t="s">
        <v>76</v>
      </c>
      <c r="AU213" s="203" t="s">
        <v>85</v>
      </c>
      <c r="AY213" s="202" t="s">
        <v>137</v>
      </c>
      <c r="BK213" s="204">
        <f>SUM(BK214:BK230)</f>
        <v>0</v>
      </c>
    </row>
    <row r="214" s="2" customFormat="1" ht="62.7" customHeight="1">
      <c r="A214" s="41"/>
      <c r="B214" s="42"/>
      <c r="C214" s="207" t="s">
        <v>8</v>
      </c>
      <c r="D214" s="207" t="s">
        <v>144</v>
      </c>
      <c r="E214" s="208" t="s">
        <v>250</v>
      </c>
      <c r="F214" s="209" t="s">
        <v>251</v>
      </c>
      <c r="G214" s="210" t="s">
        <v>147</v>
      </c>
      <c r="H214" s="211">
        <v>6.3230000000000004</v>
      </c>
      <c r="I214" s="212"/>
      <c r="J214" s="213">
        <f>ROUND(I214*H214,2)</f>
        <v>0</v>
      </c>
      <c r="K214" s="209" t="s">
        <v>148</v>
      </c>
      <c r="L214" s="47"/>
      <c r="M214" s="214" t="s">
        <v>19</v>
      </c>
      <c r="N214" s="215" t="s">
        <v>48</v>
      </c>
      <c r="O214" s="87"/>
      <c r="P214" s="216">
        <f>O214*H214</f>
        <v>0</v>
      </c>
      <c r="Q214" s="216">
        <v>0.02964</v>
      </c>
      <c r="R214" s="216">
        <f>Q214*H214</f>
        <v>0.18741372000000001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252</v>
      </c>
      <c r="AT214" s="218" t="s">
        <v>144</v>
      </c>
      <c r="AU214" s="218" t="s">
        <v>87</v>
      </c>
      <c r="AY214" s="20" t="s">
        <v>137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85</v>
      </c>
      <c r="BK214" s="219">
        <f>ROUND(I214*H214,2)</f>
        <v>0</v>
      </c>
      <c r="BL214" s="20" t="s">
        <v>252</v>
      </c>
      <c r="BM214" s="218" t="s">
        <v>253</v>
      </c>
    </row>
    <row r="215" s="2" customFormat="1">
      <c r="A215" s="41"/>
      <c r="B215" s="42"/>
      <c r="C215" s="43"/>
      <c r="D215" s="220" t="s">
        <v>151</v>
      </c>
      <c r="E215" s="43"/>
      <c r="F215" s="221" t="s">
        <v>254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151</v>
      </c>
      <c r="AU215" s="20" t="s">
        <v>87</v>
      </c>
    </row>
    <row r="216" s="13" customFormat="1">
      <c r="A216" s="13"/>
      <c r="B216" s="225"/>
      <c r="C216" s="226"/>
      <c r="D216" s="227" t="s">
        <v>153</v>
      </c>
      <c r="E216" s="228" t="s">
        <v>19</v>
      </c>
      <c r="F216" s="229" t="s">
        <v>155</v>
      </c>
      <c r="G216" s="226"/>
      <c r="H216" s="228" t="s">
        <v>19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153</v>
      </c>
      <c r="AU216" s="235" t="s">
        <v>87</v>
      </c>
      <c r="AV216" s="13" t="s">
        <v>85</v>
      </c>
      <c r="AW216" s="13" t="s">
        <v>37</v>
      </c>
      <c r="AX216" s="13" t="s">
        <v>77</v>
      </c>
      <c r="AY216" s="235" t="s">
        <v>137</v>
      </c>
    </row>
    <row r="217" s="14" customFormat="1">
      <c r="A217" s="14"/>
      <c r="B217" s="236"/>
      <c r="C217" s="237"/>
      <c r="D217" s="227" t="s">
        <v>153</v>
      </c>
      <c r="E217" s="238" t="s">
        <v>19</v>
      </c>
      <c r="F217" s="239" t="s">
        <v>255</v>
      </c>
      <c r="G217" s="237"/>
      <c r="H217" s="240">
        <v>6.3230000000000004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153</v>
      </c>
      <c r="AU217" s="246" t="s">
        <v>87</v>
      </c>
      <c r="AV217" s="14" t="s">
        <v>87</v>
      </c>
      <c r="AW217" s="14" t="s">
        <v>37</v>
      </c>
      <c r="AX217" s="14" t="s">
        <v>77</v>
      </c>
      <c r="AY217" s="246" t="s">
        <v>137</v>
      </c>
    </row>
    <row r="218" s="16" customFormat="1">
      <c r="A218" s="16"/>
      <c r="B218" s="258"/>
      <c r="C218" s="259"/>
      <c r="D218" s="227" t="s">
        <v>153</v>
      </c>
      <c r="E218" s="260" t="s">
        <v>19</v>
      </c>
      <c r="F218" s="261" t="s">
        <v>161</v>
      </c>
      <c r="G218" s="259"/>
      <c r="H218" s="262">
        <v>6.3230000000000004</v>
      </c>
      <c r="I218" s="263"/>
      <c r="J218" s="259"/>
      <c r="K218" s="259"/>
      <c r="L218" s="264"/>
      <c r="M218" s="265"/>
      <c r="N218" s="266"/>
      <c r="O218" s="266"/>
      <c r="P218" s="266"/>
      <c r="Q218" s="266"/>
      <c r="R218" s="266"/>
      <c r="S218" s="266"/>
      <c r="T218" s="267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T218" s="268" t="s">
        <v>153</v>
      </c>
      <c r="AU218" s="268" t="s">
        <v>87</v>
      </c>
      <c r="AV218" s="16" t="s">
        <v>149</v>
      </c>
      <c r="AW218" s="16" t="s">
        <v>37</v>
      </c>
      <c r="AX218" s="16" t="s">
        <v>85</v>
      </c>
      <c r="AY218" s="268" t="s">
        <v>137</v>
      </c>
    </row>
    <row r="219" s="2" customFormat="1" ht="33" customHeight="1">
      <c r="A219" s="41"/>
      <c r="B219" s="42"/>
      <c r="C219" s="207" t="s">
        <v>256</v>
      </c>
      <c r="D219" s="207" t="s">
        <v>144</v>
      </c>
      <c r="E219" s="208" t="s">
        <v>257</v>
      </c>
      <c r="F219" s="209" t="s">
        <v>258</v>
      </c>
      <c r="G219" s="210" t="s">
        <v>147</v>
      </c>
      <c r="H219" s="211">
        <v>6.3230000000000004</v>
      </c>
      <c r="I219" s="212"/>
      <c r="J219" s="213">
        <f>ROUND(I219*H219,2)</f>
        <v>0</v>
      </c>
      <c r="K219" s="209" t="s">
        <v>148</v>
      </c>
      <c r="L219" s="47"/>
      <c r="M219" s="214" t="s">
        <v>19</v>
      </c>
      <c r="N219" s="215" t="s">
        <v>48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252</v>
      </c>
      <c r="AT219" s="218" t="s">
        <v>144</v>
      </c>
      <c r="AU219" s="218" t="s">
        <v>87</v>
      </c>
      <c r="AY219" s="20" t="s">
        <v>137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85</v>
      </c>
      <c r="BK219" s="219">
        <f>ROUND(I219*H219,2)</f>
        <v>0</v>
      </c>
      <c r="BL219" s="20" t="s">
        <v>252</v>
      </c>
      <c r="BM219" s="218" t="s">
        <v>259</v>
      </c>
    </row>
    <row r="220" s="2" customFormat="1">
      <c r="A220" s="41"/>
      <c r="B220" s="42"/>
      <c r="C220" s="43"/>
      <c r="D220" s="220" t="s">
        <v>151</v>
      </c>
      <c r="E220" s="43"/>
      <c r="F220" s="221" t="s">
        <v>260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151</v>
      </c>
      <c r="AU220" s="20" t="s">
        <v>87</v>
      </c>
    </row>
    <row r="221" s="13" customFormat="1">
      <c r="A221" s="13"/>
      <c r="B221" s="225"/>
      <c r="C221" s="226"/>
      <c r="D221" s="227" t="s">
        <v>153</v>
      </c>
      <c r="E221" s="228" t="s">
        <v>19</v>
      </c>
      <c r="F221" s="229" t="s">
        <v>155</v>
      </c>
      <c r="G221" s="226"/>
      <c r="H221" s="228" t="s">
        <v>19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153</v>
      </c>
      <c r="AU221" s="235" t="s">
        <v>87</v>
      </c>
      <c r="AV221" s="13" t="s">
        <v>85</v>
      </c>
      <c r="AW221" s="13" t="s">
        <v>37</v>
      </c>
      <c r="AX221" s="13" t="s">
        <v>77</v>
      </c>
      <c r="AY221" s="235" t="s">
        <v>137</v>
      </c>
    </row>
    <row r="222" s="14" customFormat="1">
      <c r="A222" s="14"/>
      <c r="B222" s="236"/>
      <c r="C222" s="237"/>
      <c r="D222" s="227" t="s">
        <v>153</v>
      </c>
      <c r="E222" s="238" t="s">
        <v>19</v>
      </c>
      <c r="F222" s="239" t="s">
        <v>255</v>
      </c>
      <c r="G222" s="237"/>
      <c r="H222" s="240">
        <v>6.3230000000000004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153</v>
      </c>
      <c r="AU222" s="246" t="s">
        <v>87</v>
      </c>
      <c r="AV222" s="14" t="s">
        <v>87</v>
      </c>
      <c r="AW222" s="14" t="s">
        <v>37</v>
      </c>
      <c r="AX222" s="14" t="s">
        <v>77</v>
      </c>
      <c r="AY222" s="246" t="s">
        <v>137</v>
      </c>
    </row>
    <row r="223" s="16" customFormat="1">
      <c r="A223" s="16"/>
      <c r="B223" s="258"/>
      <c r="C223" s="259"/>
      <c r="D223" s="227" t="s">
        <v>153</v>
      </c>
      <c r="E223" s="260" t="s">
        <v>19</v>
      </c>
      <c r="F223" s="261" t="s">
        <v>161</v>
      </c>
      <c r="G223" s="259"/>
      <c r="H223" s="262">
        <v>6.3230000000000004</v>
      </c>
      <c r="I223" s="263"/>
      <c r="J223" s="259"/>
      <c r="K223" s="259"/>
      <c r="L223" s="264"/>
      <c r="M223" s="265"/>
      <c r="N223" s="266"/>
      <c r="O223" s="266"/>
      <c r="P223" s="266"/>
      <c r="Q223" s="266"/>
      <c r="R223" s="266"/>
      <c r="S223" s="266"/>
      <c r="T223" s="267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68" t="s">
        <v>153</v>
      </c>
      <c r="AU223" s="268" t="s">
        <v>87</v>
      </c>
      <c r="AV223" s="16" t="s">
        <v>149</v>
      </c>
      <c r="AW223" s="16" t="s">
        <v>37</v>
      </c>
      <c r="AX223" s="16" t="s">
        <v>85</v>
      </c>
      <c r="AY223" s="268" t="s">
        <v>137</v>
      </c>
    </row>
    <row r="224" s="2" customFormat="1" ht="44.25" customHeight="1">
      <c r="A224" s="41"/>
      <c r="B224" s="42"/>
      <c r="C224" s="207" t="s">
        <v>261</v>
      </c>
      <c r="D224" s="207" t="s">
        <v>144</v>
      </c>
      <c r="E224" s="208" t="s">
        <v>262</v>
      </c>
      <c r="F224" s="209" t="s">
        <v>263</v>
      </c>
      <c r="G224" s="210" t="s">
        <v>147</v>
      </c>
      <c r="H224" s="211">
        <v>6.3230000000000004</v>
      </c>
      <c r="I224" s="212"/>
      <c r="J224" s="213">
        <f>ROUND(I224*H224,2)</f>
        <v>0</v>
      </c>
      <c r="K224" s="209" t="s">
        <v>148</v>
      </c>
      <c r="L224" s="47"/>
      <c r="M224" s="214" t="s">
        <v>19</v>
      </c>
      <c r="N224" s="215" t="s">
        <v>48</v>
      </c>
      <c r="O224" s="87"/>
      <c r="P224" s="216">
        <f>O224*H224</f>
        <v>0</v>
      </c>
      <c r="Q224" s="216">
        <v>0.00010000000000000001</v>
      </c>
      <c r="R224" s="216">
        <f>Q224*H224</f>
        <v>0.00063230000000000003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252</v>
      </c>
      <c r="AT224" s="218" t="s">
        <v>144</v>
      </c>
      <c r="AU224" s="218" t="s">
        <v>87</v>
      </c>
      <c r="AY224" s="20" t="s">
        <v>137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85</v>
      </c>
      <c r="BK224" s="219">
        <f>ROUND(I224*H224,2)</f>
        <v>0</v>
      </c>
      <c r="BL224" s="20" t="s">
        <v>252</v>
      </c>
      <c r="BM224" s="218" t="s">
        <v>264</v>
      </c>
    </row>
    <row r="225" s="2" customFormat="1">
      <c r="A225" s="41"/>
      <c r="B225" s="42"/>
      <c r="C225" s="43"/>
      <c r="D225" s="220" t="s">
        <v>151</v>
      </c>
      <c r="E225" s="43"/>
      <c r="F225" s="221" t="s">
        <v>265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151</v>
      </c>
      <c r="AU225" s="20" t="s">
        <v>87</v>
      </c>
    </row>
    <row r="226" s="13" customFormat="1">
      <c r="A226" s="13"/>
      <c r="B226" s="225"/>
      <c r="C226" s="226"/>
      <c r="D226" s="227" t="s">
        <v>153</v>
      </c>
      <c r="E226" s="228" t="s">
        <v>19</v>
      </c>
      <c r="F226" s="229" t="s">
        <v>155</v>
      </c>
      <c r="G226" s="226"/>
      <c r="H226" s="228" t="s">
        <v>19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153</v>
      </c>
      <c r="AU226" s="235" t="s">
        <v>87</v>
      </c>
      <c r="AV226" s="13" t="s">
        <v>85</v>
      </c>
      <c r="AW226" s="13" t="s">
        <v>37</v>
      </c>
      <c r="AX226" s="13" t="s">
        <v>77</v>
      </c>
      <c r="AY226" s="235" t="s">
        <v>137</v>
      </c>
    </row>
    <row r="227" s="14" customFormat="1">
      <c r="A227" s="14"/>
      <c r="B227" s="236"/>
      <c r="C227" s="237"/>
      <c r="D227" s="227" t="s">
        <v>153</v>
      </c>
      <c r="E227" s="238" t="s">
        <v>19</v>
      </c>
      <c r="F227" s="239" t="s">
        <v>255</v>
      </c>
      <c r="G227" s="237"/>
      <c r="H227" s="240">
        <v>6.3230000000000004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153</v>
      </c>
      <c r="AU227" s="246" t="s">
        <v>87</v>
      </c>
      <c r="AV227" s="14" t="s">
        <v>87</v>
      </c>
      <c r="AW227" s="14" t="s">
        <v>37</v>
      </c>
      <c r="AX227" s="14" t="s">
        <v>77</v>
      </c>
      <c r="AY227" s="246" t="s">
        <v>137</v>
      </c>
    </row>
    <row r="228" s="16" customFormat="1">
      <c r="A228" s="16"/>
      <c r="B228" s="258"/>
      <c r="C228" s="259"/>
      <c r="D228" s="227" t="s">
        <v>153</v>
      </c>
      <c r="E228" s="260" t="s">
        <v>19</v>
      </c>
      <c r="F228" s="261" t="s">
        <v>161</v>
      </c>
      <c r="G228" s="259"/>
      <c r="H228" s="262">
        <v>6.3230000000000004</v>
      </c>
      <c r="I228" s="263"/>
      <c r="J228" s="259"/>
      <c r="K228" s="259"/>
      <c r="L228" s="264"/>
      <c r="M228" s="265"/>
      <c r="N228" s="266"/>
      <c r="O228" s="266"/>
      <c r="P228" s="266"/>
      <c r="Q228" s="266"/>
      <c r="R228" s="266"/>
      <c r="S228" s="266"/>
      <c r="T228" s="267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68" t="s">
        <v>153</v>
      </c>
      <c r="AU228" s="268" t="s">
        <v>87</v>
      </c>
      <c r="AV228" s="16" t="s">
        <v>149</v>
      </c>
      <c r="AW228" s="16" t="s">
        <v>37</v>
      </c>
      <c r="AX228" s="16" t="s">
        <v>85</v>
      </c>
      <c r="AY228" s="268" t="s">
        <v>137</v>
      </c>
    </row>
    <row r="229" s="2" customFormat="1" ht="78" customHeight="1">
      <c r="A229" s="41"/>
      <c r="B229" s="42"/>
      <c r="C229" s="207" t="s">
        <v>266</v>
      </c>
      <c r="D229" s="207" t="s">
        <v>144</v>
      </c>
      <c r="E229" s="208" t="s">
        <v>267</v>
      </c>
      <c r="F229" s="209" t="s">
        <v>268</v>
      </c>
      <c r="G229" s="210" t="s">
        <v>216</v>
      </c>
      <c r="H229" s="211">
        <v>0.188</v>
      </c>
      <c r="I229" s="212"/>
      <c r="J229" s="213">
        <f>ROUND(I229*H229,2)</f>
        <v>0</v>
      </c>
      <c r="K229" s="209" t="s">
        <v>148</v>
      </c>
      <c r="L229" s="47"/>
      <c r="M229" s="214" t="s">
        <v>19</v>
      </c>
      <c r="N229" s="215" t="s">
        <v>48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252</v>
      </c>
      <c r="AT229" s="218" t="s">
        <v>144</v>
      </c>
      <c r="AU229" s="218" t="s">
        <v>87</v>
      </c>
      <c r="AY229" s="20" t="s">
        <v>137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85</v>
      </c>
      <c r="BK229" s="219">
        <f>ROUND(I229*H229,2)</f>
        <v>0</v>
      </c>
      <c r="BL229" s="20" t="s">
        <v>252</v>
      </c>
      <c r="BM229" s="218" t="s">
        <v>269</v>
      </c>
    </row>
    <row r="230" s="2" customFormat="1">
      <c r="A230" s="41"/>
      <c r="B230" s="42"/>
      <c r="C230" s="43"/>
      <c r="D230" s="220" t="s">
        <v>151</v>
      </c>
      <c r="E230" s="43"/>
      <c r="F230" s="221" t="s">
        <v>270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151</v>
      </c>
      <c r="AU230" s="20" t="s">
        <v>87</v>
      </c>
    </row>
    <row r="231" s="12" customFormat="1" ht="22.8" customHeight="1">
      <c r="A231" s="12"/>
      <c r="B231" s="191"/>
      <c r="C231" s="192"/>
      <c r="D231" s="193" t="s">
        <v>76</v>
      </c>
      <c r="E231" s="205" t="s">
        <v>271</v>
      </c>
      <c r="F231" s="205" t="s">
        <v>272</v>
      </c>
      <c r="G231" s="192"/>
      <c r="H231" s="192"/>
      <c r="I231" s="195"/>
      <c r="J231" s="206">
        <f>BK231</f>
        <v>0</v>
      </c>
      <c r="K231" s="192"/>
      <c r="L231" s="197"/>
      <c r="M231" s="198"/>
      <c r="N231" s="199"/>
      <c r="O231" s="199"/>
      <c r="P231" s="200">
        <f>SUM(P232:P273)</f>
        <v>0</v>
      </c>
      <c r="Q231" s="199"/>
      <c r="R231" s="200">
        <f>SUM(R232:R273)</f>
        <v>0.082173750000000004</v>
      </c>
      <c r="S231" s="199"/>
      <c r="T231" s="201">
        <f>SUM(T232:T273)</f>
        <v>0.45679616000000001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2" t="s">
        <v>87</v>
      </c>
      <c r="AT231" s="203" t="s">
        <v>76</v>
      </c>
      <c r="AU231" s="203" t="s">
        <v>85</v>
      </c>
      <c r="AY231" s="202" t="s">
        <v>137</v>
      </c>
      <c r="BK231" s="204">
        <f>SUM(BK232:BK273)</f>
        <v>0</v>
      </c>
    </row>
    <row r="232" s="2" customFormat="1" ht="16.5" customHeight="1">
      <c r="A232" s="41"/>
      <c r="B232" s="42"/>
      <c r="C232" s="207" t="s">
        <v>252</v>
      </c>
      <c r="D232" s="207" t="s">
        <v>144</v>
      </c>
      <c r="E232" s="208" t="s">
        <v>273</v>
      </c>
      <c r="F232" s="209" t="s">
        <v>274</v>
      </c>
      <c r="G232" s="210" t="s">
        <v>147</v>
      </c>
      <c r="H232" s="211">
        <v>28.917000000000002</v>
      </c>
      <c r="I232" s="212"/>
      <c r="J232" s="213">
        <f>ROUND(I232*H232,2)</f>
        <v>0</v>
      </c>
      <c r="K232" s="209" t="s">
        <v>19</v>
      </c>
      <c r="L232" s="47"/>
      <c r="M232" s="214" t="s">
        <v>19</v>
      </c>
      <c r="N232" s="215" t="s">
        <v>48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0.01098</v>
      </c>
      <c r="T232" s="217">
        <f>S232*H232</f>
        <v>0.31750866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252</v>
      </c>
      <c r="AT232" s="218" t="s">
        <v>144</v>
      </c>
      <c r="AU232" s="218" t="s">
        <v>87</v>
      </c>
      <c r="AY232" s="20" t="s">
        <v>137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85</v>
      </c>
      <c r="BK232" s="219">
        <f>ROUND(I232*H232,2)</f>
        <v>0</v>
      </c>
      <c r="BL232" s="20" t="s">
        <v>252</v>
      </c>
      <c r="BM232" s="218" t="s">
        <v>275</v>
      </c>
    </row>
    <row r="233" s="13" customFormat="1">
      <c r="A233" s="13"/>
      <c r="B233" s="225"/>
      <c r="C233" s="226"/>
      <c r="D233" s="227" t="s">
        <v>153</v>
      </c>
      <c r="E233" s="228" t="s">
        <v>19</v>
      </c>
      <c r="F233" s="229" t="s">
        <v>155</v>
      </c>
      <c r="G233" s="226"/>
      <c r="H233" s="228" t="s">
        <v>19</v>
      </c>
      <c r="I233" s="230"/>
      <c r="J233" s="226"/>
      <c r="K233" s="226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153</v>
      </c>
      <c r="AU233" s="235" t="s">
        <v>87</v>
      </c>
      <c r="AV233" s="13" t="s">
        <v>85</v>
      </c>
      <c r="AW233" s="13" t="s">
        <v>37</v>
      </c>
      <c r="AX233" s="13" t="s">
        <v>77</v>
      </c>
      <c r="AY233" s="235" t="s">
        <v>137</v>
      </c>
    </row>
    <row r="234" s="14" customFormat="1">
      <c r="A234" s="14"/>
      <c r="B234" s="236"/>
      <c r="C234" s="237"/>
      <c r="D234" s="227" t="s">
        <v>153</v>
      </c>
      <c r="E234" s="238" t="s">
        <v>19</v>
      </c>
      <c r="F234" s="239" t="s">
        <v>276</v>
      </c>
      <c r="G234" s="237"/>
      <c r="H234" s="240">
        <v>5.6900000000000004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153</v>
      </c>
      <c r="AU234" s="246" t="s">
        <v>87</v>
      </c>
      <c r="AV234" s="14" t="s">
        <v>87</v>
      </c>
      <c r="AW234" s="14" t="s">
        <v>37</v>
      </c>
      <c r="AX234" s="14" t="s">
        <v>77</v>
      </c>
      <c r="AY234" s="246" t="s">
        <v>137</v>
      </c>
    </row>
    <row r="235" s="14" customFormat="1">
      <c r="A235" s="14"/>
      <c r="B235" s="236"/>
      <c r="C235" s="237"/>
      <c r="D235" s="227" t="s">
        <v>153</v>
      </c>
      <c r="E235" s="238" t="s">
        <v>19</v>
      </c>
      <c r="F235" s="239" t="s">
        <v>277</v>
      </c>
      <c r="G235" s="237"/>
      <c r="H235" s="240">
        <v>2.3220000000000001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153</v>
      </c>
      <c r="AU235" s="246" t="s">
        <v>87</v>
      </c>
      <c r="AV235" s="14" t="s">
        <v>87</v>
      </c>
      <c r="AW235" s="14" t="s">
        <v>37</v>
      </c>
      <c r="AX235" s="14" t="s">
        <v>77</v>
      </c>
      <c r="AY235" s="246" t="s">
        <v>137</v>
      </c>
    </row>
    <row r="236" s="14" customFormat="1">
      <c r="A236" s="14"/>
      <c r="B236" s="236"/>
      <c r="C236" s="237"/>
      <c r="D236" s="227" t="s">
        <v>153</v>
      </c>
      <c r="E236" s="238" t="s">
        <v>19</v>
      </c>
      <c r="F236" s="239" t="s">
        <v>278</v>
      </c>
      <c r="G236" s="237"/>
      <c r="H236" s="240">
        <v>4.25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153</v>
      </c>
      <c r="AU236" s="246" t="s">
        <v>87</v>
      </c>
      <c r="AV236" s="14" t="s">
        <v>87</v>
      </c>
      <c r="AW236" s="14" t="s">
        <v>37</v>
      </c>
      <c r="AX236" s="14" t="s">
        <v>77</v>
      </c>
      <c r="AY236" s="246" t="s">
        <v>137</v>
      </c>
    </row>
    <row r="237" s="14" customFormat="1">
      <c r="A237" s="14"/>
      <c r="B237" s="236"/>
      <c r="C237" s="237"/>
      <c r="D237" s="227" t="s">
        <v>153</v>
      </c>
      <c r="E237" s="238" t="s">
        <v>19</v>
      </c>
      <c r="F237" s="239" t="s">
        <v>279</v>
      </c>
      <c r="G237" s="237"/>
      <c r="H237" s="240">
        <v>2.5760000000000001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153</v>
      </c>
      <c r="AU237" s="246" t="s">
        <v>87</v>
      </c>
      <c r="AV237" s="14" t="s">
        <v>87</v>
      </c>
      <c r="AW237" s="14" t="s">
        <v>37</v>
      </c>
      <c r="AX237" s="14" t="s">
        <v>77</v>
      </c>
      <c r="AY237" s="246" t="s">
        <v>137</v>
      </c>
    </row>
    <row r="238" s="14" customFormat="1">
      <c r="A238" s="14"/>
      <c r="B238" s="236"/>
      <c r="C238" s="237"/>
      <c r="D238" s="227" t="s">
        <v>153</v>
      </c>
      <c r="E238" s="238" t="s">
        <v>19</v>
      </c>
      <c r="F238" s="239" t="s">
        <v>280</v>
      </c>
      <c r="G238" s="237"/>
      <c r="H238" s="240">
        <v>4.9859999999999998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153</v>
      </c>
      <c r="AU238" s="246" t="s">
        <v>87</v>
      </c>
      <c r="AV238" s="14" t="s">
        <v>87</v>
      </c>
      <c r="AW238" s="14" t="s">
        <v>37</v>
      </c>
      <c r="AX238" s="14" t="s">
        <v>77</v>
      </c>
      <c r="AY238" s="246" t="s">
        <v>137</v>
      </c>
    </row>
    <row r="239" s="14" customFormat="1">
      <c r="A239" s="14"/>
      <c r="B239" s="236"/>
      <c r="C239" s="237"/>
      <c r="D239" s="227" t="s">
        <v>153</v>
      </c>
      <c r="E239" s="238" t="s">
        <v>19</v>
      </c>
      <c r="F239" s="239" t="s">
        <v>281</v>
      </c>
      <c r="G239" s="237"/>
      <c r="H239" s="240">
        <v>1.98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153</v>
      </c>
      <c r="AU239" s="246" t="s">
        <v>87</v>
      </c>
      <c r="AV239" s="14" t="s">
        <v>87</v>
      </c>
      <c r="AW239" s="14" t="s">
        <v>37</v>
      </c>
      <c r="AX239" s="14" t="s">
        <v>77</v>
      </c>
      <c r="AY239" s="246" t="s">
        <v>137</v>
      </c>
    </row>
    <row r="240" s="14" customFormat="1">
      <c r="A240" s="14"/>
      <c r="B240" s="236"/>
      <c r="C240" s="237"/>
      <c r="D240" s="227" t="s">
        <v>153</v>
      </c>
      <c r="E240" s="238" t="s">
        <v>19</v>
      </c>
      <c r="F240" s="239" t="s">
        <v>282</v>
      </c>
      <c r="G240" s="237"/>
      <c r="H240" s="240">
        <v>1.75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153</v>
      </c>
      <c r="AU240" s="246" t="s">
        <v>87</v>
      </c>
      <c r="AV240" s="14" t="s">
        <v>87</v>
      </c>
      <c r="AW240" s="14" t="s">
        <v>37</v>
      </c>
      <c r="AX240" s="14" t="s">
        <v>77</v>
      </c>
      <c r="AY240" s="246" t="s">
        <v>137</v>
      </c>
    </row>
    <row r="241" s="15" customFormat="1">
      <c r="A241" s="15"/>
      <c r="B241" s="247"/>
      <c r="C241" s="248"/>
      <c r="D241" s="227" t="s">
        <v>153</v>
      </c>
      <c r="E241" s="249" t="s">
        <v>19</v>
      </c>
      <c r="F241" s="250" t="s">
        <v>158</v>
      </c>
      <c r="G241" s="248"/>
      <c r="H241" s="251">
        <v>23.554000000000002</v>
      </c>
      <c r="I241" s="252"/>
      <c r="J241" s="248"/>
      <c r="K241" s="248"/>
      <c r="L241" s="253"/>
      <c r="M241" s="254"/>
      <c r="N241" s="255"/>
      <c r="O241" s="255"/>
      <c r="P241" s="255"/>
      <c r="Q241" s="255"/>
      <c r="R241" s="255"/>
      <c r="S241" s="255"/>
      <c r="T241" s="256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7" t="s">
        <v>153</v>
      </c>
      <c r="AU241" s="257" t="s">
        <v>87</v>
      </c>
      <c r="AV241" s="15" t="s">
        <v>138</v>
      </c>
      <c r="AW241" s="15" t="s">
        <v>37</v>
      </c>
      <c r="AX241" s="15" t="s">
        <v>77</v>
      </c>
      <c r="AY241" s="257" t="s">
        <v>137</v>
      </c>
    </row>
    <row r="242" s="13" customFormat="1">
      <c r="A242" s="13"/>
      <c r="B242" s="225"/>
      <c r="C242" s="226"/>
      <c r="D242" s="227" t="s">
        <v>153</v>
      </c>
      <c r="E242" s="228" t="s">
        <v>19</v>
      </c>
      <c r="F242" s="229" t="s">
        <v>159</v>
      </c>
      <c r="G242" s="226"/>
      <c r="H242" s="228" t="s">
        <v>19</v>
      </c>
      <c r="I242" s="230"/>
      <c r="J242" s="226"/>
      <c r="K242" s="226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153</v>
      </c>
      <c r="AU242" s="235" t="s">
        <v>87</v>
      </c>
      <c r="AV242" s="13" t="s">
        <v>85</v>
      </c>
      <c r="AW242" s="13" t="s">
        <v>37</v>
      </c>
      <c r="AX242" s="13" t="s">
        <v>77</v>
      </c>
      <c r="AY242" s="235" t="s">
        <v>137</v>
      </c>
    </row>
    <row r="243" s="14" customFormat="1">
      <c r="A243" s="14"/>
      <c r="B243" s="236"/>
      <c r="C243" s="237"/>
      <c r="D243" s="227" t="s">
        <v>153</v>
      </c>
      <c r="E243" s="238" t="s">
        <v>19</v>
      </c>
      <c r="F243" s="239" t="s">
        <v>283</v>
      </c>
      <c r="G243" s="237"/>
      <c r="H243" s="240">
        <v>2.403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153</v>
      </c>
      <c r="AU243" s="246" t="s">
        <v>87</v>
      </c>
      <c r="AV243" s="14" t="s">
        <v>87</v>
      </c>
      <c r="AW243" s="14" t="s">
        <v>37</v>
      </c>
      <c r="AX243" s="14" t="s">
        <v>77</v>
      </c>
      <c r="AY243" s="246" t="s">
        <v>137</v>
      </c>
    </row>
    <row r="244" s="14" customFormat="1">
      <c r="A244" s="14"/>
      <c r="B244" s="236"/>
      <c r="C244" s="237"/>
      <c r="D244" s="227" t="s">
        <v>153</v>
      </c>
      <c r="E244" s="238" t="s">
        <v>19</v>
      </c>
      <c r="F244" s="239" t="s">
        <v>284</v>
      </c>
      <c r="G244" s="237"/>
      <c r="H244" s="240">
        <v>2.96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153</v>
      </c>
      <c r="AU244" s="246" t="s">
        <v>87</v>
      </c>
      <c r="AV244" s="14" t="s">
        <v>87</v>
      </c>
      <c r="AW244" s="14" t="s">
        <v>37</v>
      </c>
      <c r="AX244" s="14" t="s">
        <v>77</v>
      </c>
      <c r="AY244" s="246" t="s">
        <v>137</v>
      </c>
    </row>
    <row r="245" s="15" customFormat="1">
      <c r="A245" s="15"/>
      <c r="B245" s="247"/>
      <c r="C245" s="248"/>
      <c r="D245" s="227" t="s">
        <v>153</v>
      </c>
      <c r="E245" s="249" t="s">
        <v>19</v>
      </c>
      <c r="F245" s="250" t="s">
        <v>158</v>
      </c>
      <c r="G245" s="248"/>
      <c r="H245" s="251">
        <v>5.3629999999999995</v>
      </c>
      <c r="I245" s="252"/>
      <c r="J245" s="248"/>
      <c r="K245" s="248"/>
      <c r="L245" s="253"/>
      <c r="M245" s="254"/>
      <c r="N245" s="255"/>
      <c r="O245" s="255"/>
      <c r="P245" s="255"/>
      <c r="Q245" s="255"/>
      <c r="R245" s="255"/>
      <c r="S245" s="255"/>
      <c r="T245" s="256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7" t="s">
        <v>153</v>
      </c>
      <c r="AU245" s="257" t="s">
        <v>87</v>
      </c>
      <c r="AV245" s="15" t="s">
        <v>138</v>
      </c>
      <c r="AW245" s="15" t="s">
        <v>37</v>
      </c>
      <c r="AX245" s="15" t="s">
        <v>77</v>
      </c>
      <c r="AY245" s="257" t="s">
        <v>137</v>
      </c>
    </row>
    <row r="246" s="16" customFormat="1">
      <c r="A246" s="16"/>
      <c r="B246" s="258"/>
      <c r="C246" s="259"/>
      <c r="D246" s="227" t="s">
        <v>153</v>
      </c>
      <c r="E246" s="260" t="s">
        <v>19</v>
      </c>
      <c r="F246" s="261" t="s">
        <v>161</v>
      </c>
      <c r="G246" s="259"/>
      <c r="H246" s="262">
        <v>28.917000000000002</v>
      </c>
      <c r="I246" s="263"/>
      <c r="J246" s="259"/>
      <c r="K246" s="259"/>
      <c r="L246" s="264"/>
      <c r="M246" s="265"/>
      <c r="N246" s="266"/>
      <c r="O246" s="266"/>
      <c r="P246" s="266"/>
      <c r="Q246" s="266"/>
      <c r="R246" s="266"/>
      <c r="S246" s="266"/>
      <c r="T246" s="267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T246" s="268" t="s">
        <v>153</v>
      </c>
      <c r="AU246" s="268" t="s">
        <v>87</v>
      </c>
      <c r="AV246" s="16" t="s">
        <v>149</v>
      </c>
      <c r="AW246" s="16" t="s">
        <v>37</v>
      </c>
      <c r="AX246" s="16" t="s">
        <v>85</v>
      </c>
      <c r="AY246" s="268" t="s">
        <v>137</v>
      </c>
    </row>
    <row r="247" s="2" customFormat="1" ht="16.5" customHeight="1">
      <c r="A247" s="41"/>
      <c r="B247" s="42"/>
      <c r="C247" s="207" t="s">
        <v>285</v>
      </c>
      <c r="D247" s="207" t="s">
        <v>144</v>
      </c>
      <c r="E247" s="208" t="s">
        <v>286</v>
      </c>
      <c r="F247" s="209" t="s">
        <v>287</v>
      </c>
      <c r="G247" s="210" t="s">
        <v>288</v>
      </c>
      <c r="H247" s="211">
        <v>1</v>
      </c>
      <c r="I247" s="212"/>
      <c r="J247" s="213">
        <f>ROUND(I247*H247,2)</f>
        <v>0</v>
      </c>
      <c r="K247" s="209" t="s">
        <v>19</v>
      </c>
      <c r="L247" s="47"/>
      <c r="M247" s="214" t="s">
        <v>19</v>
      </c>
      <c r="N247" s="215" t="s">
        <v>48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252</v>
      </c>
      <c r="AT247" s="218" t="s">
        <v>144</v>
      </c>
      <c r="AU247" s="218" t="s">
        <v>87</v>
      </c>
      <c r="AY247" s="20" t="s">
        <v>137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85</v>
      </c>
      <c r="BK247" s="219">
        <f>ROUND(I247*H247,2)</f>
        <v>0</v>
      </c>
      <c r="BL247" s="20" t="s">
        <v>252</v>
      </c>
      <c r="BM247" s="218" t="s">
        <v>289</v>
      </c>
    </row>
    <row r="248" s="14" customFormat="1">
      <c r="A248" s="14"/>
      <c r="B248" s="236"/>
      <c r="C248" s="237"/>
      <c r="D248" s="227" t="s">
        <v>153</v>
      </c>
      <c r="E248" s="238" t="s">
        <v>19</v>
      </c>
      <c r="F248" s="239" t="s">
        <v>85</v>
      </c>
      <c r="G248" s="237"/>
      <c r="H248" s="240">
        <v>1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153</v>
      </c>
      <c r="AU248" s="246" t="s">
        <v>87</v>
      </c>
      <c r="AV248" s="14" t="s">
        <v>87</v>
      </c>
      <c r="AW248" s="14" t="s">
        <v>37</v>
      </c>
      <c r="AX248" s="14" t="s">
        <v>77</v>
      </c>
      <c r="AY248" s="246" t="s">
        <v>137</v>
      </c>
    </row>
    <row r="249" s="16" customFormat="1">
      <c r="A249" s="16"/>
      <c r="B249" s="258"/>
      <c r="C249" s="259"/>
      <c r="D249" s="227" t="s">
        <v>153</v>
      </c>
      <c r="E249" s="260" t="s">
        <v>19</v>
      </c>
      <c r="F249" s="261" t="s">
        <v>161</v>
      </c>
      <c r="G249" s="259"/>
      <c r="H249" s="262">
        <v>1</v>
      </c>
      <c r="I249" s="263"/>
      <c r="J249" s="259"/>
      <c r="K249" s="259"/>
      <c r="L249" s="264"/>
      <c r="M249" s="265"/>
      <c r="N249" s="266"/>
      <c r="O249" s="266"/>
      <c r="P249" s="266"/>
      <c r="Q249" s="266"/>
      <c r="R249" s="266"/>
      <c r="S249" s="266"/>
      <c r="T249" s="267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68" t="s">
        <v>153</v>
      </c>
      <c r="AU249" s="268" t="s">
        <v>87</v>
      </c>
      <c r="AV249" s="16" t="s">
        <v>149</v>
      </c>
      <c r="AW249" s="16" t="s">
        <v>37</v>
      </c>
      <c r="AX249" s="16" t="s">
        <v>85</v>
      </c>
      <c r="AY249" s="268" t="s">
        <v>137</v>
      </c>
    </row>
    <row r="250" s="2" customFormat="1" ht="16.5" customHeight="1">
      <c r="A250" s="41"/>
      <c r="B250" s="42"/>
      <c r="C250" s="207" t="s">
        <v>290</v>
      </c>
      <c r="D250" s="207" t="s">
        <v>144</v>
      </c>
      <c r="E250" s="208" t="s">
        <v>291</v>
      </c>
      <c r="F250" s="209" t="s">
        <v>292</v>
      </c>
      <c r="G250" s="210" t="s">
        <v>288</v>
      </c>
      <c r="H250" s="211">
        <v>1</v>
      </c>
      <c r="I250" s="212"/>
      <c r="J250" s="213">
        <f>ROUND(I250*H250,2)</f>
        <v>0</v>
      </c>
      <c r="K250" s="209" t="s">
        <v>19</v>
      </c>
      <c r="L250" s="47"/>
      <c r="M250" s="214" t="s">
        <v>19</v>
      </c>
      <c r="N250" s="215" t="s">
        <v>48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252</v>
      </c>
      <c r="AT250" s="218" t="s">
        <v>144</v>
      </c>
      <c r="AU250" s="218" t="s">
        <v>87</v>
      </c>
      <c r="AY250" s="20" t="s">
        <v>137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85</v>
      </c>
      <c r="BK250" s="219">
        <f>ROUND(I250*H250,2)</f>
        <v>0</v>
      </c>
      <c r="BL250" s="20" t="s">
        <v>252</v>
      </c>
      <c r="BM250" s="218" t="s">
        <v>293</v>
      </c>
    </row>
    <row r="251" s="14" customFormat="1">
      <c r="A251" s="14"/>
      <c r="B251" s="236"/>
      <c r="C251" s="237"/>
      <c r="D251" s="227" t="s">
        <v>153</v>
      </c>
      <c r="E251" s="238" t="s">
        <v>19</v>
      </c>
      <c r="F251" s="239" t="s">
        <v>85</v>
      </c>
      <c r="G251" s="237"/>
      <c r="H251" s="240">
        <v>1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153</v>
      </c>
      <c r="AU251" s="246" t="s">
        <v>87</v>
      </c>
      <c r="AV251" s="14" t="s">
        <v>87</v>
      </c>
      <c r="AW251" s="14" t="s">
        <v>37</v>
      </c>
      <c r="AX251" s="14" t="s">
        <v>77</v>
      </c>
      <c r="AY251" s="246" t="s">
        <v>137</v>
      </c>
    </row>
    <row r="252" s="16" customFormat="1">
      <c r="A252" s="16"/>
      <c r="B252" s="258"/>
      <c r="C252" s="259"/>
      <c r="D252" s="227" t="s">
        <v>153</v>
      </c>
      <c r="E252" s="260" t="s">
        <v>19</v>
      </c>
      <c r="F252" s="261" t="s">
        <v>161</v>
      </c>
      <c r="G252" s="259"/>
      <c r="H252" s="262">
        <v>1</v>
      </c>
      <c r="I252" s="263"/>
      <c r="J252" s="259"/>
      <c r="K252" s="259"/>
      <c r="L252" s="264"/>
      <c r="M252" s="265"/>
      <c r="N252" s="266"/>
      <c r="O252" s="266"/>
      <c r="P252" s="266"/>
      <c r="Q252" s="266"/>
      <c r="R252" s="266"/>
      <c r="S252" s="266"/>
      <c r="T252" s="267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T252" s="268" t="s">
        <v>153</v>
      </c>
      <c r="AU252" s="268" t="s">
        <v>87</v>
      </c>
      <c r="AV252" s="16" t="s">
        <v>149</v>
      </c>
      <c r="AW252" s="16" t="s">
        <v>37</v>
      </c>
      <c r="AX252" s="16" t="s">
        <v>85</v>
      </c>
      <c r="AY252" s="268" t="s">
        <v>137</v>
      </c>
    </row>
    <row r="253" s="2" customFormat="1" ht="24.15" customHeight="1">
      <c r="A253" s="41"/>
      <c r="B253" s="42"/>
      <c r="C253" s="207" t="s">
        <v>294</v>
      </c>
      <c r="D253" s="207" t="s">
        <v>144</v>
      </c>
      <c r="E253" s="208" t="s">
        <v>295</v>
      </c>
      <c r="F253" s="209" t="s">
        <v>296</v>
      </c>
      <c r="G253" s="210" t="s">
        <v>147</v>
      </c>
      <c r="H253" s="211">
        <v>5.0650000000000004</v>
      </c>
      <c r="I253" s="212"/>
      <c r="J253" s="213">
        <f>ROUND(I253*H253,2)</f>
        <v>0</v>
      </c>
      <c r="K253" s="209" t="s">
        <v>148</v>
      </c>
      <c r="L253" s="47"/>
      <c r="M253" s="214" t="s">
        <v>19</v>
      </c>
      <c r="N253" s="215" t="s">
        <v>48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0.0275</v>
      </c>
      <c r="T253" s="217">
        <f>S253*H253</f>
        <v>0.13928750000000001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252</v>
      </c>
      <c r="AT253" s="218" t="s">
        <v>144</v>
      </c>
      <c r="AU253" s="218" t="s">
        <v>87</v>
      </c>
      <c r="AY253" s="20" t="s">
        <v>137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85</v>
      </c>
      <c r="BK253" s="219">
        <f>ROUND(I253*H253,2)</f>
        <v>0</v>
      </c>
      <c r="BL253" s="20" t="s">
        <v>252</v>
      </c>
      <c r="BM253" s="218" t="s">
        <v>297</v>
      </c>
    </row>
    <row r="254" s="2" customFormat="1">
      <c r="A254" s="41"/>
      <c r="B254" s="42"/>
      <c r="C254" s="43"/>
      <c r="D254" s="220" t="s">
        <v>151</v>
      </c>
      <c r="E254" s="43"/>
      <c r="F254" s="221" t="s">
        <v>298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151</v>
      </c>
      <c r="AU254" s="20" t="s">
        <v>87</v>
      </c>
    </row>
    <row r="255" s="14" customFormat="1">
      <c r="A255" s="14"/>
      <c r="B255" s="236"/>
      <c r="C255" s="237"/>
      <c r="D255" s="227" t="s">
        <v>153</v>
      </c>
      <c r="E255" s="238" t="s">
        <v>19</v>
      </c>
      <c r="F255" s="239" t="s">
        <v>299</v>
      </c>
      <c r="G255" s="237"/>
      <c r="H255" s="240">
        <v>1.079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153</v>
      </c>
      <c r="AU255" s="246" t="s">
        <v>87</v>
      </c>
      <c r="AV255" s="14" t="s">
        <v>87</v>
      </c>
      <c r="AW255" s="14" t="s">
        <v>37</v>
      </c>
      <c r="AX255" s="14" t="s">
        <v>77</v>
      </c>
      <c r="AY255" s="246" t="s">
        <v>137</v>
      </c>
    </row>
    <row r="256" s="14" customFormat="1">
      <c r="A256" s="14"/>
      <c r="B256" s="236"/>
      <c r="C256" s="237"/>
      <c r="D256" s="227" t="s">
        <v>153</v>
      </c>
      <c r="E256" s="238" t="s">
        <v>19</v>
      </c>
      <c r="F256" s="239" t="s">
        <v>300</v>
      </c>
      <c r="G256" s="237"/>
      <c r="H256" s="240">
        <v>1.214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153</v>
      </c>
      <c r="AU256" s="246" t="s">
        <v>87</v>
      </c>
      <c r="AV256" s="14" t="s">
        <v>87</v>
      </c>
      <c r="AW256" s="14" t="s">
        <v>37</v>
      </c>
      <c r="AX256" s="14" t="s">
        <v>77</v>
      </c>
      <c r="AY256" s="246" t="s">
        <v>137</v>
      </c>
    </row>
    <row r="257" s="14" customFormat="1">
      <c r="A257" s="14"/>
      <c r="B257" s="236"/>
      <c r="C257" s="237"/>
      <c r="D257" s="227" t="s">
        <v>153</v>
      </c>
      <c r="E257" s="238" t="s">
        <v>19</v>
      </c>
      <c r="F257" s="239" t="s">
        <v>301</v>
      </c>
      <c r="G257" s="237"/>
      <c r="H257" s="240">
        <v>2.7719999999999998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153</v>
      </c>
      <c r="AU257" s="246" t="s">
        <v>87</v>
      </c>
      <c r="AV257" s="14" t="s">
        <v>87</v>
      </c>
      <c r="AW257" s="14" t="s">
        <v>37</v>
      </c>
      <c r="AX257" s="14" t="s">
        <v>77</v>
      </c>
      <c r="AY257" s="246" t="s">
        <v>137</v>
      </c>
    </row>
    <row r="258" s="16" customFormat="1">
      <c r="A258" s="16"/>
      <c r="B258" s="258"/>
      <c r="C258" s="259"/>
      <c r="D258" s="227" t="s">
        <v>153</v>
      </c>
      <c r="E258" s="260" t="s">
        <v>19</v>
      </c>
      <c r="F258" s="261" t="s">
        <v>161</v>
      </c>
      <c r="G258" s="259"/>
      <c r="H258" s="262">
        <v>5.0649999999999995</v>
      </c>
      <c r="I258" s="263"/>
      <c r="J258" s="259"/>
      <c r="K258" s="259"/>
      <c r="L258" s="264"/>
      <c r="M258" s="265"/>
      <c r="N258" s="266"/>
      <c r="O258" s="266"/>
      <c r="P258" s="266"/>
      <c r="Q258" s="266"/>
      <c r="R258" s="266"/>
      <c r="S258" s="266"/>
      <c r="T258" s="267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68" t="s">
        <v>153</v>
      </c>
      <c r="AU258" s="268" t="s">
        <v>87</v>
      </c>
      <c r="AV258" s="16" t="s">
        <v>149</v>
      </c>
      <c r="AW258" s="16" t="s">
        <v>37</v>
      </c>
      <c r="AX258" s="16" t="s">
        <v>85</v>
      </c>
      <c r="AY258" s="268" t="s">
        <v>137</v>
      </c>
    </row>
    <row r="259" s="2" customFormat="1" ht="24.15" customHeight="1">
      <c r="A259" s="41"/>
      <c r="B259" s="42"/>
      <c r="C259" s="207" t="s">
        <v>302</v>
      </c>
      <c r="D259" s="207" t="s">
        <v>144</v>
      </c>
      <c r="E259" s="208" t="s">
        <v>303</v>
      </c>
      <c r="F259" s="209" t="s">
        <v>304</v>
      </c>
      <c r="G259" s="210" t="s">
        <v>147</v>
      </c>
      <c r="H259" s="211">
        <v>5.0650000000000004</v>
      </c>
      <c r="I259" s="212"/>
      <c r="J259" s="213">
        <f>ROUND(I259*H259,2)</f>
        <v>0</v>
      </c>
      <c r="K259" s="209" t="s">
        <v>148</v>
      </c>
      <c r="L259" s="47"/>
      <c r="M259" s="214" t="s">
        <v>19</v>
      </c>
      <c r="N259" s="215" t="s">
        <v>48</v>
      </c>
      <c r="O259" s="87"/>
      <c r="P259" s="216">
        <f>O259*H259</f>
        <v>0</v>
      </c>
      <c r="Q259" s="216">
        <v>0.01575</v>
      </c>
      <c r="R259" s="216">
        <f>Q259*H259</f>
        <v>0.079773750000000004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252</v>
      </c>
      <c r="AT259" s="218" t="s">
        <v>144</v>
      </c>
      <c r="AU259" s="218" t="s">
        <v>87</v>
      </c>
      <c r="AY259" s="20" t="s">
        <v>137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85</v>
      </c>
      <c r="BK259" s="219">
        <f>ROUND(I259*H259,2)</f>
        <v>0</v>
      </c>
      <c r="BL259" s="20" t="s">
        <v>252</v>
      </c>
      <c r="BM259" s="218" t="s">
        <v>305</v>
      </c>
    </row>
    <row r="260" s="2" customFormat="1">
      <c r="A260" s="41"/>
      <c r="B260" s="42"/>
      <c r="C260" s="43"/>
      <c r="D260" s="220" t="s">
        <v>151</v>
      </c>
      <c r="E260" s="43"/>
      <c r="F260" s="221" t="s">
        <v>306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151</v>
      </c>
      <c r="AU260" s="20" t="s">
        <v>87</v>
      </c>
    </row>
    <row r="261" s="14" customFormat="1">
      <c r="A261" s="14"/>
      <c r="B261" s="236"/>
      <c r="C261" s="237"/>
      <c r="D261" s="227" t="s">
        <v>153</v>
      </c>
      <c r="E261" s="238" t="s">
        <v>19</v>
      </c>
      <c r="F261" s="239" t="s">
        <v>299</v>
      </c>
      <c r="G261" s="237"/>
      <c r="H261" s="240">
        <v>1.079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153</v>
      </c>
      <c r="AU261" s="246" t="s">
        <v>87</v>
      </c>
      <c r="AV261" s="14" t="s">
        <v>87</v>
      </c>
      <c r="AW261" s="14" t="s">
        <v>37</v>
      </c>
      <c r="AX261" s="14" t="s">
        <v>77</v>
      </c>
      <c r="AY261" s="246" t="s">
        <v>137</v>
      </c>
    </row>
    <row r="262" s="14" customFormat="1">
      <c r="A262" s="14"/>
      <c r="B262" s="236"/>
      <c r="C262" s="237"/>
      <c r="D262" s="227" t="s">
        <v>153</v>
      </c>
      <c r="E262" s="238" t="s">
        <v>19</v>
      </c>
      <c r="F262" s="239" t="s">
        <v>300</v>
      </c>
      <c r="G262" s="237"/>
      <c r="H262" s="240">
        <v>1.214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153</v>
      </c>
      <c r="AU262" s="246" t="s">
        <v>87</v>
      </c>
      <c r="AV262" s="14" t="s">
        <v>87</v>
      </c>
      <c r="AW262" s="14" t="s">
        <v>37</v>
      </c>
      <c r="AX262" s="14" t="s">
        <v>77</v>
      </c>
      <c r="AY262" s="246" t="s">
        <v>137</v>
      </c>
    </row>
    <row r="263" s="14" customFormat="1">
      <c r="A263" s="14"/>
      <c r="B263" s="236"/>
      <c r="C263" s="237"/>
      <c r="D263" s="227" t="s">
        <v>153</v>
      </c>
      <c r="E263" s="238" t="s">
        <v>19</v>
      </c>
      <c r="F263" s="239" t="s">
        <v>301</v>
      </c>
      <c r="G263" s="237"/>
      <c r="H263" s="240">
        <v>2.7719999999999998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153</v>
      </c>
      <c r="AU263" s="246" t="s">
        <v>87</v>
      </c>
      <c r="AV263" s="14" t="s">
        <v>87</v>
      </c>
      <c r="AW263" s="14" t="s">
        <v>37</v>
      </c>
      <c r="AX263" s="14" t="s">
        <v>77</v>
      </c>
      <c r="AY263" s="246" t="s">
        <v>137</v>
      </c>
    </row>
    <row r="264" s="16" customFormat="1">
      <c r="A264" s="16"/>
      <c r="B264" s="258"/>
      <c r="C264" s="259"/>
      <c r="D264" s="227" t="s">
        <v>153</v>
      </c>
      <c r="E264" s="260" t="s">
        <v>19</v>
      </c>
      <c r="F264" s="261" t="s">
        <v>161</v>
      </c>
      <c r="G264" s="259"/>
      <c r="H264" s="262">
        <v>5.0649999999999995</v>
      </c>
      <c r="I264" s="263"/>
      <c r="J264" s="259"/>
      <c r="K264" s="259"/>
      <c r="L264" s="264"/>
      <c r="M264" s="265"/>
      <c r="N264" s="266"/>
      <c r="O264" s="266"/>
      <c r="P264" s="266"/>
      <c r="Q264" s="266"/>
      <c r="R264" s="266"/>
      <c r="S264" s="266"/>
      <c r="T264" s="267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T264" s="268" t="s">
        <v>153</v>
      </c>
      <c r="AU264" s="268" t="s">
        <v>87</v>
      </c>
      <c r="AV264" s="16" t="s">
        <v>149</v>
      </c>
      <c r="AW264" s="16" t="s">
        <v>37</v>
      </c>
      <c r="AX264" s="16" t="s">
        <v>85</v>
      </c>
      <c r="AY264" s="268" t="s">
        <v>137</v>
      </c>
    </row>
    <row r="265" s="2" customFormat="1" ht="21.75" customHeight="1">
      <c r="A265" s="41"/>
      <c r="B265" s="42"/>
      <c r="C265" s="207" t="s">
        <v>7</v>
      </c>
      <c r="D265" s="207" t="s">
        <v>144</v>
      </c>
      <c r="E265" s="208" t="s">
        <v>307</v>
      </c>
      <c r="F265" s="209" t="s">
        <v>308</v>
      </c>
      <c r="G265" s="210" t="s">
        <v>288</v>
      </c>
      <c r="H265" s="211">
        <v>20</v>
      </c>
      <c r="I265" s="212"/>
      <c r="J265" s="213">
        <f>ROUND(I265*H265,2)</f>
        <v>0</v>
      </c>
      <c r="K265" s="209" t="s">
        <v>148</v>
      </c>
      <c r="L265" s="47"/>
      <c r="M265" s="214" t="s">
        <v>19</v>
      </c>
      <c r="N265" s="215" t="s">
        <v>48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252</v>
      </c>
      <c r="AT265" s="218" t="s">
        <v>144</v>
      </c>
      <c r="AU265" s="218" t="s">
        <v>87</v>
      </c>
      <c r="AY265" s="20" t="s">
        <v>137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85</v>
      </c>
      <c r="BK265" s="219">
        <f>ROUND(I265*H265,2)</f>
        <v>0</v>
      </c>
      <c r="BL265" s="20" t="s">
        <v>252</v>
      </c>
      <c r="BM265" s="218" t="s">
        <v>309</v>
      </c>
    </row>
    <row r="266" s="2" customFormat="1">
      <c r="A266" s="41"/>
      <c r="B266" s="42"/>
      <c r="C266" s="43"/>
      <c r="D266" s="220" t="s">
        <v>151</v>
      </c>
      <c r="E266" s="43"/>
      <c r="F266" s="221" t="s">
        <v>310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151</v>
      </c>
      <c r="AU266" s="20" t="s">
        <v>87</v>
      </c>
    </row>
    <row r="267" s="14" customFormat="1">
      <c r="A267" s="14"/>
      <c r="B267" s="236"/>
      <c r="C267" s="237"/>
      <c r="D267" s="227" t="s">
        <v>153</v>
      </c>
      <c r="E267" s="238" t="s">
        <v>19</v>
      </c>
      <c r="F267" s="239" t="s">
        <v>302</v>
      </c>
      <c r="G267" s="237"/>
      <c r="H267" s="240">
        <v>20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153</v>
      </c>
      <c r="AU267" s="246" t="s">
        <v>87</v>
      </c>
      <c r="AV267" s="14" t="s">
        <v>87</v>
      </c>
      <c r="AW267" s="14" t="s">
        <v>37</v>
      </c>
      <c r="AX267" s="14" t="s">
        <v>77</v>
      </c>
      <c r="AY267" s="246" t="s">
        <v>137</v>
      </c>
    </row>
    <row r="268" s="16" customFormat="1">
      <c r="A268" s="16"/>
      <c r="B268" s="258"/>
      <c r="C268" s="259"/>
      <c r="D268" s="227" t="s">
        <v>153</v>
      </c>
      <c r="E268" s="260" t="s">
        <v>19</v>
      </c>
      <c r="F268" s="261" t="s">
        <v>161</v>
      </c>
      <c r="G268" s="259"/>
      <c r="H268" s="262">
        <v>20</v>
      </c>
      <c r="I268" s="263"/>
      <c r="J268" s="259"/>
      <c r="K268" s="259"/>
      <c r="L268" s="264"/>
      <c r="M268" s="265"/>
      <c r="N268" s="266"/>
      <c r="O268" s="266"/>
      <c r="P268" s="266"/>
      <c r="Q268" s="266"/>
      <c r="R268" s="266"/>
      <c r="S268" s="266"/>
      <c r="T268" s="267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T268" s="268" t="s">
        <v>153</v>
      </c>
      <c r="AU268" s="268" t="s">
        <v>87</v>
      </c>
      <c r="AV268" s="16" t="s">
        <v>149</v>
      </c>
      <c r="AW268" s="16" t="s">
        <v>37</v>
      </c>
      <c r="AX268" s="16" t="s">
        <v>85</v>
      </c>
      <c r="AY268" s="268" t="s">
        <v>137</v>
      </c>
    </row>
    <row r="269" s="2" customFormat="1" ht="16.5" customHeight="1">
      <c r="A269" s="41"/>
      <c r="B269" s="42"/>
      <c r="C269" s="269" t="s">
        <v>311</v>
      </c>
      <c r="D269" s="269" t="s">
        <v>312</v>
      </c>
      <c r="E269" s="270" t="s">
        <v>313</v>
      </c>
      <c r="F269" s="271" t="s">
        <v>314</v>
      </c>
      <c r="G269" s="272" t="s">
        <v>288</v>
      </c>
      <c r="H269" s="273">
        <v>20</v>
      </c>
      <c r="I269" s="274"/>
      <c r="J269" s="275">
        <f>ROUND(I269*H269,2)</f>
        <v>0</v>
      </c>
      <c r="K269" s="271" t="s">
        <v>148</v>
      </c>
      <c r="L269" s="276"/>
      <c r="M269" s="277" t="s">
        <v>19</v>
      </c>
      <c r="N269" s="278" t="s">
        <v>48</v>
      </c>
      <c r="O269" s="87"/>
      <c r="P269" s="216">
        <f>O269*H269</f>
        <v>0</v>
      </c>
      <c r="Q269" s="216">
        <v>0.00012</v>
      </c>
      <c r="R269" s="216">
        <f>Q269*H269</f>
        <v>0.0024000000000000002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315</v>
      </c>
      <c r="AT269" s="218" t="s">
        <v>312</v>
      </c>
      <c r="AU269" s="218" t="s">
        <v>87</v>
      </c>
      <c r="AY269" s="20" t="s">
        <v>137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85</v>
      </c>
      <c r="BK269" s="219">
        <f>ROUND(I269*H269,2)</f>
        <v>0</v>
      </c>
      <c r="BL269" s="20" t="s">
        <v>252</v>
      </c>
      <c r="BM269" s="218" t="s">
        <v>316</v>
      </c>
    </row>
    <row r="270" s="14" customFormat="1">
      <c r="A270" s="14"/>
      <c r="B270" s="236"/>
      <c r="C270" s="237"/>
      <c r="D270" s="227" t="s">
        <v>153</v>
      </c>
      <c r="E270" s="238" t="s">
        <v>19</v>
      </c>
      <c r="F270" s="239" t="s">
        <v>302</v>
      </c>
      <c r="G270" s="237"/>
      <c r="H270" s="240">
        <v>20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6" t="s">
        <v>153</v>
      </c>
      <c r="AU270" s="246" t="s">
        <v>87</v>
      </c>
      <c r="AV270" s="14" t="s">
        <v>87</v>
      </c>
      <c r="AW270" s="14" t="s">
        <v>37</v>
      </c>
      <c r="AX270" s="14" t="s">
        <v>77</v>
      </c>
      <c r="AY270" s="246" t="s">
        <v>137</v>
      </c>
    </row>
    <row r="271" s="16" customFormat="1">
      <c r="A271" s="16"/>
      <c r="B271" s="258"/>
      <c r="C271" s="259"/>
      <c r="D271" s="227" t="s">
        <v>153</v>
      </c>
      <c r="E271" s="260" t="s">
        <v>19</v>
      </c>
      <c r="F271" s="261" t="s">
        <v>161</v>
      </c>
      <c r="G271" s="259"/>
      <c r="H271" s="262">
        <v>20</v>
      </c>
      <c r="I271" s="263"/>
      <c r="J271" s="259"/>
      <c r="K271" s="259"/>
      <c r="L271" s="264"/>
      <c r="M271" s="265"/>
      <c r="N271" s="266"/>
      <c r="O271" s="266"/>
      <c r="P271" s="266"/>
      <c r="Q271" s="266"/>
      <c r="R271" s="266"/>
      <c r="S271" s="266"/>
      <c r="T271" s="267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T271" s="268" t="s">
        <v>153</v>
      </c>
      <c r="AU271" s="268" t="s">
        <v>87</v>
      </c>
      <c r="AV271" s="16" t="s">
        <v>149</v>
      </c>
      <c r="AW271" s="16" t="s">
        <v>37</v>
      </c>
      <c r="AX271" s="16" t="s">
        <v>85</v>
      </c>
      <c r="AY271" s="268" t="s">
        <v>137</v>
      </c>
    </row>
    <row r="272" s="2" customFormat="1" ht="55.5" customHeight="1">
      <c r="A272" s="41"/>
      <c r="B272" s="42"/>
      <c r="C272" s="207" t="s">
        <v>317</v>
      </c>
      <c r="D272" s="207" t="s">
        <v>144</v>
      </c>
      <c r="E272" s="208" t="s">
        <v>318</v>
      </c>
      <c r="F272" s="209" t="s">
        <v>319</v>
      </c>
      <c r="G272" s="210" t="s">
        <v>320</v>
      </c>
      <c r="H272" s="279"/>
      <c r="I272" s="212"/>
      <c r="J272" s="213">
        <f>ROUND(I272*H272,2)</f>
        <v>0</v>
      </c>
      <c r="K272" s="209" t="s">
        <v>148</v>
      </c>
      <c r="L272" s="47"/>
      <c r="M272" s="214" t="s">
        <v>19</v>
      </c>
      <c r="N272" s="215" t="s">
        <v>48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252</v>
      </c>
      <c r="AT272" s="218" t="s">
        <v>144</v>
      </c>
      <c r="AU272" s="218" t="s">
        <v>87</v>
      </c>
      <c r="AY272" s="20" t="s">
        <v>137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85</v>
      </c>
      <c r="BK272" s="219">
        <f>ROUND(I272*H272,2)</f>
        <v>0</v>
      </c>
      <c r="BL272" s="20" t="s">
        <v>252</v>
      </c>
      <c r="BM272" s="218" t="s">
        <v>321</v>
      </c>
    </row>
    <row r="273" s="2" customFormat="1">
      <c r="A273" s="41"/>
      <c r="B273" s="42"/>
      <c r="C273" s="43"/>
      <c r="D273" s="220" t="s">
        <v>151</v>
      </c>
      <c r="E273" s="43"/>
      <c r="F273" s="221" t="s">
        <v>322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151</v>
      </c>
      <c r="AU273" s="20" t="s">
        <v>87</v>
      </c>
    </row>
    <row r="274" s="12" customFormat="1" ht="22.8" customHeight="1">
      <c r="A274" s="12"/>
      <c r="B274" s="191"/>
      <c r="C274" s="192"/>
      <c r="D274" s="193" t="s">
        <v>76</v>
      </c>
      <c r="E274" s="205" t="s">
        <v>323</v>
      </c>
      <c r="F274" s="205" t="s">
        <v>324</v>
      </c>
      <c r="G274" s="192"/>
      <c r="H274" s="192"/>
      <c r="I274" s="195"/>
      <c r="J274" s="206">
        <f>BK274</f>
        <v>0</v>
      </c>
      <c r="K274" s="192"/>
      <c r="L274" s="197"/>
      <c r="M274" s="198"/>
      <c r="N274" s="199"/>
      <c r="O274" s="199"/>
      <c r="P274" s="200">
        <f>SUM(P275:P339)</f>
        <v>0</v>
      </c>
      <c r="Q274" s="199"/>
      <c r="R274" s="200">
        <f>SUM(R275:R339)</f>
        <v>0.53842699999999999</v>
      </c>
      <c r="S274" s="199"/>
      <c r="T274" s="201">
        <f>SUM(T275:T339)</f>
        <v>0.560917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02" t="s">
        <v>87</v>
      </c>
      <c r="AT274" s="203" t="s">
        <v>76</v>
      </c>
      <c r="AU274" s="203" t="s">
        <v>85</v>
      </c>
      <c r="AY274" s="202" t="s">
        <v>137</v>
      </c>
      <c r="BK274" s="204">
        <f>SUM(BK275:BK339)</f>
        <v>0</v>
      </c>
    </row>
    <row r="275" s="2" customFormat="1" ht="16.5" customHeight="1">
      <c r="A275" s="41"/>
      <c r="B275" s="42"/>
      <c r="C275" s="207" t="s">
        <v>325</v>
      </c>
      <c r="D275" s="207" t="s">
        <v>144</v>
      </c>
      <c r="E275" s="208" t="s">
        <v>326</v>
      </c>
      <c r="F275" s="209" t="s">
        <v>327</v>
      </c>
      <c r="G275" s="210" t="s">
        <v>147</v>
      </c>
      <c r="H275" s="211">
        <v>15.890000000000001</v>
      </c>
      <c r="I275" s="212"/>
      <c r="J275" s="213">
        <f>ROUND(I275*H275,2)</f>
        <v>0</v>
      </c>
      <c r="K275" s="209" t="s">
        <v>148</v>
      </c>
      <c r="L275" s="47"/>
      <c r="M275" s="214" t="s">
        <v>19</v>
      </c>
      <c r="N275" s="215" t="s">
        <v>48</v>
      </c>
      <c r="O275" s="87"/>
      <c r="P275" s="216">
        <f>O275*H275</f>
        <v>0</v>
      </c>
      <c r="Q275" s="216">
        <v>0</v>
      </c>
      <c r="R275" s="216">
        <f>Q275*H275</f>
        <v>0</v>
      </c>
      <c r="S275" s="216">
        <v>0.035299999999999998</v>
      </c>
      <c r="T275" s="217">
        <f>S275*H275</f>
        <v>0.560917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252</v>
      </c>
      <c r="AT275" s="218" t="s">
        <v>144</v>
      </c>
      <c r="AU275" s="218" t="s">
        <v>87</v>
      </c>
      <c r="AY275" s="20" t="s">
        <v>137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85</v>
      </c>
      <c r="BK275" s="219">
        <f>ROUND(I275*H275,2)</f>
        <v>0</v>
      </c>
      <c r="BL275" s="20" t="s">
        <v>252</v>
      </c>
      <c r="BM275" s="218" t="s">
        <v>328</v>
      </c>
    </row>
    <row r="276" s="2" customFormat="1">
      <c r="A276" s="41"/>
      <c r="B276" s="42"/>
      <c r="C276" s="43"/>
      <c r="D276" s="220" t="s">
        <v>151</v>
      </c>
      <c r="E276" s="43"/>
      <c r="F276" s="221" t="s">
        <v>329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151</v>
      </c>
      <c r="AU276" s="20" t="s">
        <v>87</v>
      </c>
    </row>
    <row r="277" s="13" customFormat="1">
      <c r="A277" s="13"/>
      <c r="B277" s="225"/>
      <c r="C277" s="226"/>
      <c r="D277" s="227" t="s">
        <v>153</v>
      </c>
      <c r="E277" s="228" t="s">
        <v>19</v>
      </c>
      <c r="F277" s="229" t="s">
        <v>155</v>
      </c>
      <c r="G277" s="226"/>
      <c r="H277" s="228" t="s">
        <v>19</v>
      </c>
      <c r="I277" s="230"/>
      <c r="J277" s="226"/>
      <c r="K277" s="226"/>
      <c r="L277" s="231"/>
      <c r="M277" s="232"/>
      <c r="N277" s="233"/>
      <c r="O277" s="233"/>
      <c r="P277" s="233"/>
      <c r="Q277" s="233"/>
      <c r="R277" s="233"/>
      <c r="S277" s="233"/>
      <c r="T277" s="23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153</v>
      </c>
      <c r="AU277" s="235" t="s">
        <v>87</v>
      </c>
      <c r="AV277" s="13" t="s">
        <v>85</v>
      </c>
      <c r="AW277" s="13" t="s">
        <v>37</v>
      </c>
      <c r="AX277" s="13" t="s">
        <v>77</v>
      </c>
      <c r="AY277" s="235" t="s">
        <v>137</v>
      </c>
    </row>
    <row r="278" s="14" customFormat="1">
      <c r="A278" s="14"/>
      <c r="B278" s="236"/>
      <c r="C278" s="237"/>
      <c r="D278" s="227" t="s">
        <v>153</v>
      </c>
      <c r="E278" s="238" t="s">
        <v>19</v>
      </c>
      <c r="F278" s="239" t="s">
        <v>330</v>
      </c>
      <c r="G278" s="237"/>
      <c r="H278" s="240">
        <v>7.9900000000000002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153</v>
      </c>
      <c r="AU278" s="246" t="s">
        <v>87</v>
      </c>
      <c r="AV278" s="14" t="s">
        <v>87</v>
      </c>
      <c r="AW278" s="14" t="s">
        <v>37</v>
      </c>
      <c r="AX278" s="14" t="s">
        <v>77</v>
      </c>
      <c r="AY278" s="246" t="s">
        <v>137</v>
      </c>
    </row>
    <row r="279" s="14" customFormat="1">
      <c r="A279" s="14"/>
      <c r="B279" s="236"/>
      <c r="C279" s="237"/>
      <c r="D279" s="227" t="s">
        <v>153</v>
      </c>
      <c r="E279" s="238" t="s">
        <v>19</v>
      </c>
      <c r="F279" s="239" t="s">
        <v>331</v>
      </c>
      <c r="G279" s="237"/>
      <c r="H279" s="240">
        <v>7.9000000000000004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153</v>
      </c>
      <c r="AU279" s="246" t="s">
        <v>87</v>
      </c>
      <c r="AV279" s="14" t="s">
        <v>87</v>
      </c>
      <c r="AW279" s="14" t="s">
        <v>37</v>
      </c>
      <c r="AX279" s="14" t="s">
        <v>77</v>
      </c>
      <c r="AY279" s="246" t="s">
        <v>137</v>
      </c>
    </row>
    <row r="280" s="16" customFormat="1">
      <c r="A280" s="16"/>
      <c r="B280" s="258"/>
      <c r="C280" s="259"/>
      <c r="D280" s="227" t="s">
        <v>153</v>
      </c>
      <c r="E280" s="260" t="s">
        <v>19</v>
      </c>
      <c r="F280" s="261" t="s">
        <v>161</v>
      </c>
      <c r="G280" s="259"/>
      <c r="H280" s="262">
        <v>15.890000000000001</v>
      </c>
      <c r="I280" s="263"/>
      <c r="J280" s="259"/>
      <c r="K280" s="259"/>
      <c r="L280" s="264"/>
      <c r="M280" s="265"/>
      <c r="N280" s="266"/>
      <c r="O280" s="266"/>
      <c r="P280" s="266"/>
      <c r="Q280" s="266"/>
      <c r="R280" s="266"/>
      <c r="S280" s="266"/>
      <c r="T280" s="267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T280" s="268" t="s">
        <v>153</v>
      </c>
      <c r="AU280" s="268" t="s">
        <v>87</v>
      </c>
      <c r="AV280" s="16" t="s">
        <v>149</v>
      </c>
      <c r="AW280" s="16" t="s">
        <v>37</v>
      </c>
      <c r="AX280" s="16" t="s">
        <v>85</v>
      </c>
      <c r="AY280" s="268" t="s">
        <v>137</v>
      </c>
    </row>
    <row r="281" s="2" customFormat="1" ht="24.15" customHeight="1">
      <c r="A281" s="41"/>
      <c r="B281" s="42"/>
      <c r="C281" s="207" t="s">
        <v>332</v>
      </c>
      <c r="D281" s="207" t="s">
        <v>144</v>
      </c>
      <c r="E281" s="208" t="s">
        <v>333</v>
      </c>
      <c r="F281" s="209" t="s">
        <v>334</v>
      </c>
      <c r="G281" s="210" t="s">
        <v>147</v>
      </c>
      <c r="H281" s="211">
        <v>15.199999999999999</v>
      </c>
      <c r="I281" s="212"/>
      <c r="J281" s="213">
        <f>ROUND(I281*H281,2)</f>
        <v>0</v>
      </c>
      <c r="K281" s="209" t="s">
        <v>148</v>
      </c>
      <c r="L281" s="47"/>
      <c r="M281" s="214" t="s">
        <v>19</v>
      </c>
      <c r="N281" s="215" t="s">
        <v>48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252</v>
      </c>
      <c r="AT281" s="218" t="s">
        <v>144</v>
      </c>
      <c r="AU281" s="218" t="s">
        <v>87</v>
      </c>
      <c r="AY281" s="20" t="s">
        <v>137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85</v>
      </c>
      <c r="BK281" s="219">
        <f>ROUND(I281*H281,2)</f>
        <v>0</v>
      </c>
      <c r="BL281" s="20" t="s">
        <v>252</v>
      </c>
      <c r="BM281" s="218" t="s">
        <v>335</v>
      </c>
    </row>
    <row r="282" s="2" customFormat="1">
      <c r="A282" s="41"/>
      <c r="B282" s="42"/>
      <c r="C282" s="43"/>
      <c r="D282" s="220" t="s">
        <v>151</v>
      </c>
      <c r="E282" s="43"/>
      <c r="F282" s="221" t="s">
        <v>336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151</v>
      </c>
      <c r="AU282" s="20" t="s">
        <v>87</v>
      </c>
    </row>
    <row r="283" s="13" customFormat="1">
      <c r="A283" s="13"/>
      <c r="B283" s="225"/>
      <c r="C283" s="226"/>
      <c r="D283" s="227" t="s">
        <v>153</v>
      </c>
      <c r="E283" s="228" t="s">
        <v>19</v>
      </c>
      <c r="F283" s="229" t="s">
        <v>155</v>
      </c>
      <c r="G283" s="226"/>
      <c r="H283" s="228" t="s">
        <v>19</v>
      </c>
      <c r="I283" s="230"/>
      <c r="J283" s="226"/>
      <c r="K283" s="226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153</v>
      </c>
      <c r="AU283" s="235" t="s">
        <v>87</v>
      </c>
      <c r="AV283" s="13" t="s">
        <v>85</v>
      </c>
      <c r="AW283" s="13" t="s">
        <v>37</v>
      </c>
      <c r="AX283" s="13" t="s">
        <v>77</v>
      </c>
      <c r="AY283" s="235" t="s">
        <v>137</v>
      </c>
    </row>
    <row r="284" s="14" customFormat="1">
      <c r="A284" s="14"/>
      <c r="B284" s="236"/>
      <c r="C284" s="237"/>
      <c r="D284" s="227" t="s">
        <v>153</v>
      </c>
      <c r="E284" s="238" t="s">
        <v>19</v>
      </c>
      <c r="F284" s="239" t="s">
        <v>330</v>
      </c>
      <c r="G284" s="237"/>
      <c r="H284" s="240">
        <v>7.9900000000000002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153</v>
      </c>
      <c r="AU284" s="246" t="s">
        <v>87</v>
      </c>
      <c r="AV284" s="14" t="s">
        <v>87</v>
      </c>
      <c r="AW284" s="14" t="s">
        <v>37</v>
      </c>
      <c r="AX284" s="14" t="s">
        <v>77</v>
      </c>
      <c r="AY284" s="246" t="s">
        <v>137</v>
      </c>
    </row>
    <row r="285" s="14" customFormat="1">
      <c r="A285" s="14"/>
      <c r="B285" s="236"/>
      <c r="C285" s="237"/>
      <c r="D285" s="227" t="s">
        <v>153</v>
      </c>
      <c r="E285" s="238" t="s">
        <v>19</v>
      </c>
      <c r="F285" s="239" t="s">
        <v>337</v>
      </c>
      <c r="G285" s="237"/>
      <c r="H285" s="240">
        <v>7.21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153</v>
      </c>
      <c r="AU285" s="246" t="s">
        <v>87</v>
      </c>
      <c r="AV285" s="14" t="s">
        <v>87</v>
      </c>
      <c r="AW285" s="14" t="s">
        <v>37</v>
      </c>
      <c r="AX285" s="14" t="s">
        <v>77</v>
      </c>
      <c r="AY285" s="246" t="s">
        <v>137</v>
      </c>
    </row>
    <row r="286" s="16" customFormat="1">
      <c r="A286" s="16"/>
      <c r="B286" s="258"/>
      <c r="C286" s="259"/>
      <c r="D286" s="227" t="s">
        <v>153</v>
      </c>
      <c r="E286" s="260" t="s">
        <v>19</v>
      </c>
      <c r="F286" s="261" t="s">
        <v>161</v>
      </c>
      <c r="G286" s="259"/>
      <c r="H286" s="262">
        <v>15.199999999999999</v>
      </c>
      <c r="I286" s="263"/>
      <c r="J286" s="259"/>
      <c r="K286" s="259"/>
      <c r="L286" s="264"/>
      <c r="M286" s="265"/>
      <c r="N286" s="266"/>
      <c r="O286" s="266"/>
      <c r="P286" s="266"/>
      <c r="Q286" s="266"/>
      <c r="R286" s="266"/>
      <c r="S286" s="266"/>
      <c r="T286" s="267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68" t="s">
        <v>153</v>
      </c>
      <c r="AU286" s="268" t="s">
        <v>87</v>
      </c>
      <c r="AV286" s="16" t="s">
        <v>149</v>
      </c>
      <c r="AW286" s="16" t="s">
        <v>37</v>
      </c>
      <c r="AX286" s="16" t="s">
        <v>85</v>
      </c>
      <c r="AY286" s="268" t="s">
        <v>137</v>
      </c>
    </row>
    <row r="287" s="2" customFormat="1" ht="24.15" customHeight="1">
      <c r="A287" s="41"/>
      <c r="B287" s="42"/>
      <c r="C287" s="207" t="s">
        <v>338</v>
      </c>
      <c r="D287" s="207" t="s">
        <v>144</v>
      </c>
      <c r="E287" s="208" t="s">
        <v>339</v>
      </c>
      <c r="F287" s="209" t="s">
        <v>340</v>
      </c>
      <c r="G287" s="210" t="s">
        <v>147</v>
      </c>
      <c r="H287" s="211">
        <v>15.199999999999999</v>
      </c>
      <c r="I287" s="212"/>
      <c r="J287" s="213">
        <f>ROUND(I287*H287,2)</f>
        <v>0</v>
      </c>
      <c r="K287" s="209" t="s">
        <v>148</v>
      </c>
      <c r="L287" s="47"/>
      <c r="M287" s="214" t="s">
        <v>19</v>
      </c>
      <c r="N287" s="215" t="s">
        <v>48</v>
      </c>
      <c r="O287" s="87"/>
      <c r="P287" s="216">
        <f>O287*H287</f>
        <v>0</v>
      </c>
      <c r="Q287" s="216">
        <v>0.00029999999999999997</v>
      </c>
      <c r="R287" s="216">
        <f>Q287*H287</f>
        <v>0.0045599999999999998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252</v>
      </c>
      <c r="AT287" s="218" t="s">
        <v>144</v>
      </c>
      <c r="AU287" s="218" t="s">
        <v>87</v>
      </c>
      <c r="AY287" s="20" t="s">
        <v>137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85</v>
      </c>
      <c r="BK287" s="219">
        <f>ROUND(I287*H287,2)</f>
        <v>0</v>
      </c>
      <c r="BL287" s="20" t="s">
        <v>252</v>
      </c>
      <c r="BM287" s="218" t="s">
        <v>341</v>
      </c>
    </row>
    <row r="288" s="2" customFormat="1">
      <c r="A288" s="41"/>
      <c r="B288" s="42"/>
      <c r="C288" s="43"/>
      <c r="D288" s="220" t="s">
        <v>151</v>
      </c>
      <c r="E288" s="43"/>
      <c r="F288" s="221" t="s">
        <v>342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151</v>
      </c>
      <c r="AU288" s="20" t="s">
        <v>87</v>
      </c>
    </row>
    <row r="289" s="13" customFormat="1">
      <c r="A289" s="13"/>
      <c r="B289" s="225"/>
      <c r="C289" s="226"/>
      <c r="D289" s="227" t="s">
        <v>153</v>
      </c>
      <c r="E289" s="228" t="s">
        <v>19</v>
      </c>
      <c r="F289" s="229" t="s">
        <v>155</v>
      </c>
      <c r="G289" s="226"/>
      <c r="H289" s="228" t="s">
        <v>19</v>
      </c>
      <c r="I289" s="230"/>
      <c r="J289" s="226"/>
      <c r="K289" s="226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153</v>
      </c>
      <c r="AU289" s="235" t="s">
        <v>87</v>
      </c>
      <c r="AV289" s="13" t="s">
        <v>85</v>
      </c>
      <c r="AW289" s="13" t="s">
        <v>37</v>
      </c>
      <c r="AX289" s="13" t="s">
        <v>77</v>
      </c>
      <c r="AY289" s="235" t="s">
        <v>137</v>
      </c>
    </row>
    <row r="290" s="14" customFormat="1">
      <c r="A290" s="14"/>
      <c r="B290" s="236"/>
      <c r="C290" s="237"/>
      <c r="D290" s="227" t="s">
        <v>153</v>
      </c>
      <c r="E290" s="238" t="s">
        <v>19</v>
      </c>
      <c r="F290" s="239" t="s">
        <v>330</v>
      </c>
      <c r="G290" s="237"/>
      <c r="H290" s="240">
        <v>7.9900000000000002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153</v>
      </c>
      <c r="AU290" s="246" t="s">
        <v>87</v>
      </c>
      <c r="AV290" s="14" t="s">
        <v>87</v>
      </c>
      <c r="AW290" s="14" t="s">
        <v>37</v>
      </c>
      <c r="AX290" s="14" t="s">
        <v>77</v>
      </c>
      <c r="AY290" s="246" t="s">
        <v>137</v>
      </c>
    </row>
    <row r="291" s="14" customFormat="1">
      <c r="A291" s="14"/>
      <c r="B291" s="236"/>
      <c r="C291" s="237"/>
      <c r="D291" s="227" t="s">
        <v>153</v>
      </c>
      <c r="E291" s="238" t="s">
        <v>19</v>
      </c>
      <c r="F291" s="239" t="s">
        <v>337</v>
      </c>
      <c r="G291" s="237"/>
      <c r="H291" s="240">
        <v>7.21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153</v>
      </c>
      <c r="AU291" s="246" t="s">
        <v>87</v>
      </c>
      <c r="AV291" s="14" t="s">
        <v>87</v>
      </c>
      <c r="AW291" s="14" t="s">
        <v>37</v>
      </c>
      <c r="AX291" s="14" t="s">
        <v>77</v>
      </c>
      <c r="AY291" s="246" t="s">
        <v>137</v>
      </c>
    </row>
    <row r="292" s="16" customFormat="1">
      <c r="A292" s="16"/>
      <c r="B292" s="258"/>
      <c r="C292" s="259"/>
      <c r="D292" s="227" t="s">
        <v>153</v>
      </c>
      <c r="E292" s="260" t="s">
        <v>19</v>
      </c>
      <c r="F292" s="261" t="s">
        <v>161</v>
      </c>
      <c r="G292" s="259"/>
      <c r="H292" s="262">
        <v>15.199999999999999</v>
      </c>
      <c r="I292" s="263"/>
      <c r="J292" s="259"/>
      <c r="K292" s="259"/>
      <c r="L292" s="264"/>
      <c r="M292" s="265"/>
      <c r="N292" s="266"/>
      <c r="O292" s="266"/>
      <c r="P292" s="266"/>
      <c r="Q292" s="266"/>
      <c r="R292" s="266"/>
      <c r="S292" s="266"/>
      <c r="T292" s="267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68" t="s">
        <v>153</v>
      </c>
      <c r="AU292" s="268" t="s">
        <v>87</v>
      </c>
      <c r="AV292" s="16" t="s">
        <v>149</v>
      </c>
      <c r="AW292" s="16" t="s">
        <v>37</v>
      </c>
      <c r="AX292" s="16" t="s">
        <v>85</v>
      </c>
      <c r="AY292" s="268" t="s">
        <v>137</v>
      </c>
    </row>
    <row r="293" s="2" customFormat="1" ht="24.15" customHeight="1">
      <c r="A293" s="41"/>
      <c r="B293" s="42"/>
      <c r="C293" s="207" t="s">
        <v>343</v>
      </c>
      <c r="D293" s="207" t="s">
        <v>144</v>
      </c>
      <c r="E293" s="208" t="s">
        <v>344</v>
      </c>
      <c r="F293" s="209" t="s">
        <v>345</v>
      </c>
      <c r="G293" s="210" t="s">
        <v>147</v>
      </c>
      <c r="H293" s="211">
        <v>15.199999999999999</v>
      </c>
      <c r="I293" s="212"/>
      <c r="J293" s="213">
        <f>ROUND(I293*H293,2)</f>
        <v>0</v>
      </c>
      <c r="K293" s="209" t="s">
        <v>148</v>
      </c>
      <c r="L293" s="47"/>
      <c r="M293" s="214" t="s">
        <v>19</v>
      </c>
      <c r="N293" s="215" t="s">
        <v>48</v>
      </c>
      <c r="O293" s="87"/>
      <c r="P293" s="216">
        <f>O293*H293</f>
        <v>0</v>
      </c>
      <c r="Q293" s="216">
        <v>0.0015</v>
      </c>
      <c r="R293" s="216">
        <f>Q293*H293</f>
        <v>0.022800000000000001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252</v>
      </c>
      <c r="AT293" s="218" t="s">
        <v>144</v>
      </c>
      <c r="AU293" s="218" t="s">
        <v>87</v>
      </c>
      <c r="AY293" s="20" t="s">
        <v>137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85</v>
      </c>
      <c r="BK293" s="219">
        <f>ROUND(I293*H293,2)</f>
        <v>0</v>
      </c>
      <c r="BL293" s="20" t="s">
        <v>252</v>
      </c>
      <c r="BM293" s="218" t="s">
        <v>346</v>
      </c>
    </row>
    <row r="294" s="2" customFormat="1">
      <c r="A294" s="41"/>
      <c r="B294" s="42"/>
      <c r="C294" s="43"/>
      <c r="D294" s="220" t="s">
        <v>151</v>
      </c>
      <c r="E294" s="43"/>
      <c r="F294" s="221" t="s">
        <v>347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151</v>
      </c>
      <c r="AU294" s="20" t="s">
        <v>87</v>
      </c>
    </row>
    <row r="295" s="13" customFormat="1">
      <c r="A295" s="13"/>
      <c r="B295" s="225"/>
      <c r="C295" s="226"/>
      <c r="D295" s="227" t="s">
        <v>153</v>
      </c>
      <c r="E295" s="228" t="s">
        <v>19</v>
      </c>
      <c r="F295" s="229" t="s">
        <v>155</v>
      </c>
      <c r="G295" s="226"/>
      <c r="H295" s="228" t="s">
        <v>19</v>
      </c>
      <c r="I295" s="230"/>
      <c r="J295" s="226"/>
      <c r="K295" s="226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153</v>
      </c>
      <c r="AU295" s="235" t="s">
        <v>87</v>
      </c>
      <c r="AV295" s="13" t="s">
        <v>85</v>
      </c>
      <c r="AW295" s="13" t="s">
        <v>37</v>
      </c>
      <c r="AX295" s="13" t="s">
        <v>77</v>
      </c>
      <c r="AY295" s="235" t="s">
        <v>137</v>
      </c>
    </row>
    <row r="296" s="14" customFormat="1">
      <c r="A296" s="14"/>
      <c r="B296" s="236"/>
      <c r="C296" s="237"/>
      <c r="D296" s="227" t="s">
        <v>153</v>
      </c>
      <c r="E296" s="238" t="s">
        <v>19</v>
      </c>
      <c r="F296" s="239" t="s">
        <v>330</v>
      </c>
      <c r="G296" s="237"/>
      <c r="H296" s="240">
        <v>7.9900000000000002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153</v>
      </c>
      <c r="AU296" s="246" t="s">
        <v>87</v>
      </c>
      <c r="AV296" s="14" t="s">
        <v>87</v>
      </c>
      <c r="AW296" s="14" t="s">
        <v>37</v>
      </c>
      <c r="AX296" s="14" t="s">
        <v>77</v>
      </c>
      <c r="AY296" s="246" t="s">
        <v>137</v>
      </c>
    </row>
    <row r="297" s="14" customFormat="1">
      <c r="A297" s="14"/>
      <c r="B297" s="236"/>
      <c r="C297" s="237"/>
      <c r="D297" s="227" t="s">
        <v>153</v>
      </c>
      <c r="E297" s="238" t="s">
        <v>19</v>
      </c>
      <c r="F297" s="239" t="s">
        <v>337</v>
      </c>
      <c r="G297" s="237"/>
      <c r="H297" s="240">
        <v>7.21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153</v>
      </c>
      <c r="AU297" s="246" t="s">
        <v>87</v>
      </c>
      <c r="AV297" s="14" t="s">
        <v>87</v>
      </c>
      <c r="AW297" s="14" t="s">
        <v>37</v>
      </c>
      <c r="AX297" s="14" t="s">
        <v>77</v>
      </c>
      <c r="AY297" s="246" t="s">
        <v>137</v>
      </c>
    </row>
    <row r="298" s="16" customFormat="1">
      <c r="A298" s="16"/>
      <c r="B298" s="258"/>
      <c r="C298" s="259"/>
      <c r="D298" s="227" t="s">
        <v>153</v>
      </c>
      <c r="E298" s="260" t="s">
        <v>19</v>
      </c>
      <c r="F298" s="261" t="s">
        <v>161</v>
      </c>
      <c r="G298" s="259"/>
      <c r="H298" s="262">
        <v>15.199999999999999</v>
      </c>
      <c r="I298" s="263"/>
      <c r="J298" s="259"/>
      <c r="K298" s="259"/>
      <c r="L298" s="264"/>
      <c r="M298" s="265"/>
      <c r="N298" s="266"/>
      <c r="O298" s="266"/>
      <c r="P298" s="266"/>
      <c r="Q298" s="266"/>
      <c r="R298" s="266"/>
      <c r="S298" s="266"/>
      <c r="T298" s="267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T298" s="268" t="s">
        <v>153</v>
      </c>
      <c r="AU298" s="268" t="s">
        <v>87</v>
      </c>
      <c r="AV298" s="16" t="s">
        <v>149</v>
      </c>
      <c r="AW298" s="16" t="s">
        <v>37</v>
      </c>
      <c r="AX298" s="16" t="s">
        <v>85</v>
      </c>
      <c r="AY298" s="268" t="s">
        <v>137</v>
      </c>
    </row>
    <row r="299" s="2" customFormat="1" ht="24.15" customHeight="1">
      <c r="A299" s="41"/>
      <c r="B299" s="42"/>
      <c r="C299" s="207" t="s">
        <v>348</v>
      </c>
      <c r="D299" s="207" t="s">
        <v>144</v>
      </c>
      <c r="E299" s="208" t="s">
        <v>349</v>
      </c>
      <c r="F299" s="209" t="s">
        <v>350</v>
      </c>
      <c r="G299" s="210" t="s">
        <v>351</v>
      </c>
      <c r="H299" s="211">
        <v>20.699999999999999</v>
      </c>
      <c r="I299" s="212"/>
      <c r="J299" s="213">
        <f>ROUND(I299*H299,2)</f>
        <v>0</v>
      </c>
      <c r="K299" s="209" t="s">
        <v>148</v>
      </c>
      <c r="L299" s="47"/>
      <c r="M299" s="214" t="s">
        <v>19</v>
      </c>
      <c r="N299" s="215" t="s">
        <v>48</v>
      </c>
      <c r="O299" s="87"/>
      <c r="P299" s="216">
        <f>O299*H299</f>
        <v>0</v>
      </c>
      <c r="Q299" s="216">
        <v>0.00142</v>
      </c>
      <c r="R299" s="216">
        <f>Q299*H299</f>
        <v>0.029394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252</v>
      </c>
      <c r="AT299" s="218" t="s">
        <v>144</v>
      </c>
      <c r="AU299" s="218" t="s">
        <v>87</v>
      </c>
      <c r="AY299" s="20" t="s">
        <v>137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85</v>
      </c>
      <c r="BK299" s="219">
        <f>ROUND(I299*H299,2)</f>
        <v>0</v>
      </c>
      <c r="BL299" s="20" t="s">
        <v>252</v>
      </c>
      <c r="BM299" s="218" t="s">
        <v>352</v>
      </c>
    </row>
    <row r="300" s="2" customFormat="1">
      <c r="A300" s="41"/>
      <c r="B300" s="42"/>
      <c r="C300" s="43"/>
      <c r="D300" s="220" t="s">
        <v>151</v>
      </c>
      <c r="E300" s="43"/>
      <c r="F300" s="221" t="s">
        <v>353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151</v>
      </c>
      <c r="AU300" s="20" t="s">
        <v>87</v>
      </c>
    </row>
    <row r="301" s="13" customFormat="1">
      <c r="A301" s="13"/>
      <c r="B301" s="225"/>
      <c r="C301" s="226"/>
      <c r="D301" s="227" t="s">
        <v>153</v>
      </c>
      <c r="E301" s="228" t="s">
        <v>19</v>
      </c>
      <c r="F301" s="229" t="s">
        <v>155</v>
      </c>
      <c r="G301" s="226"/>
      <c r="H301" s="228" t="s">
        <v>19</v>
      </c>
      <c r="I301" s="230"/>
      <c r="J301" s="226"/>
      <c r="K301" s="226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153</v>
      </c>
      <c r="AU301" s="235" t="s">
        <v>87</v>
      </c>
      <c r="AV301" s="13" t="s">
        <v>85</v>
      </c>
      <c r="AW301" s="13" t="s">
        <v>37</v>
      </c>
      <c r="AX301" s="13" t="s">
        <v>77</v>
      </c>
      <c r="AY301" s="235" t="s">
        <v>137</v>
      </c>
    </row>
    <row r="302" s="14" customFormat="1">
      <c r="A302" s="14"/>
      <c r="B302" s="236"/>
      <c r="C302" s="237"/>
      <c r="D302" s="227" t="s">
        <v>153</v>
      </c>
      <c r="E302" s="238" t="s">
        <v>19</v>
      </c>
      <c r="F302" s="239" t="s">
        <v>354</v>
      </c>
      <c r="G302" s="237"/>
      <c r="H302" s="240">
        <v>10.15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153</v>
      </c>
      <c r="AU302" s="246" t="s">
        <v>87</v>
      </c>
      <c r="AV302" s="14" t="s">
        <v>87</v>
      </c>
      <c r="AW302" s="14" t="s">
        <v>37</v>
      </c>
      <c r="AX302" s="14" t="s">
        <v>77</v>
      </c>
      <c r="AY302" s="246" t="s">
        <v>137</v>
      </c>
    </row>
    <row r="303" s="14" customFormat="1">
      <c r="A303" s="14"/>
      <c r="B303" s="236"/>
      <c r="C303" s="237"/>
      <c r="D303" s="227" t="s">
        <v>153</v>
      </c>
      <c r="E303" s="238" t="s">
        <v>19</v>
      </c>
      <c r="F303" s="239" t="s">
        <v>355</v>
      </c>
      <c r="G303" s="237"/>
      <c r="H303" s="240">
        <v>10.550000000000001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153</v>
      </c>
      <c r="AU303" s="246" t="s">
        <v>87</v>
      </c>
      <c r="AV303" s="14" t="s">
        <v>87</v>
      </c>
      <c r="AW303" s="14" t="s">
        <v>37</v>
      </c>
      <c r="AX303" s="14" t="s">
        <v>77</v>
      </c>
      <c r="AY303" s="246" t="s">
        <v>137</v>
      </c>
    </row>
    <row r="304" s="16" customFormat="1">
      <c r="A304" s="16"/>
      <c r="B304" s="258"/>
      <c r="C304" s="259"/>
      <c r="D304" s="227" t="s">
        <v>153</v>
      </c>
      <c r="E304" s="260" t="s">
        <v>19</v>
      </c>
      <c r="F304" s="261" t="s">
        <v>161</v>
      </c>
      <c r="G304" s="259"/>
      <c r="H304" s="262">
        <v>20.700000000000003</v>
      </c>
      <c r="I304" s="263"/>
      <c r="J304" s="259"/>
      <c r="K304" s="259"/>
      <c r="L304" s="264"/>
      <c r="M304" s="265"/>
      <c r="N304" s="266"/>
      <c r="O304" s="266"/>
      <c r="P304" s="266"/>
      <c r="Q304" s="266"/>
      <c r="R304" s="266"/>
      <c r="S304" s="266"/>
      <c r="T304" s="267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T304" s="268" t="s">
        <v>153</v>
      </c>
      <c r="AU304" s="268" t="s">
        <v>87</v>
      </c>
      <c r="AV304" s="16" t="s">
        <v>149</v>
      </c>
      <c r="AW304" s="16" t="s">
        <v>37</v>
      </c>
      <c r="AX304" s="16" t="s">
        <v>85</v>
      </c>
      <c r="AY304" s="268" t="s">
        <v>137</v>
      </c>
    </row>
    <row r="305" s="2" customFormat="1" ht="24.15" customHeight="1">
      <c r="A305" s="41"/>
      <c r="B305" s="42"/>
      <c r="C305" s="207" t="s">
        <v>356</v>
      </c>
      <c r="D305" s="207" t="s">
        <v>144</v>
      </c>
      <c r="E305" s="208" t="s">
        <v>357</v>
      </c>
      <c r="F305" s="209" t="s">
        <v>358</v>
      </c>
      <c r="G305" s="210" t="s">
        <v>288</v>
      </c>
      <c r="H305" s="211">
        <v>9</v>
      </c>
      <c r="I305" s="212"/>
      <c r="J305" s="213">
        <f>ROUND(I305*H305,2)</f>
        <v>0</v>
      </c>
      <c r="K305" s="209" t="s">
        <v>148</v>
      </c>
      <c r="L305" s="47"/>
      <c r="M305" s="214" t="s">
        <v>19</v>
      </c>
      <c r="N305" s="215" t="s">
        <v>48</v>
      </c>
      <c r="O305" s="87"/>
      <c r="P305" s="216">
        <f>O305*H305</f>
        <v>0</v>
      </c>
      <c r="Q305" s="216">
        <v>0.00021000000000000001</v>
      </c>
      <c r="R305" s="216">
        <f>Q305*H305</f>
        <v>0.0018900000000000002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252</v>
      </c>
      <c r="AT305" s="218" t="s">
        <v>144</v>
      </c>
      <c r="AU305" s="218" t="s">
        <v>87</v>
      </c>
      <c r="AY305" s="20" t="s">
        <v>137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85</v>
      </c>
      <c r="BK305" s="219">
        <f>ROUND(I305*H305,2)</f>
        <v>0</v>
      </c>
      <c r="BL305" s="20" t="s">
        <v>252</v>
      </c>
      <c r="BM305" s="218" t="s">
        <v>359</v>
      </c>
    </row>
    <row r="306" s="2" customFormat="1">
      <c r="A306" s="41"/>
      <c r="B306" s="42"/>
      <c r="C306" s="43"/>
      <c r="D306" s="220" t="s">
        <v>151</v>
      </c>
      <c r="E306" s="43"/>
      <c r="F306" s="221" t="s">
        <v>360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151</v>
      </c>
      <c r="AU306" s="20" t="s">
        <v>87</v>
      </c>
    </row>
    <row r="307" s="13" customFormat="1">
      <c r="A307" s="13"/>
      <c r="B307" s="225"/>
      <c r="C307" s="226"/>
      <c r="D307" s="227" t="s">
        <v>153</v>
      </c>
      <c r="E307" s="228" t="s">
        <v>19</v>
      </c>
      <c r="F307" s="229" t="s">
        <v>155</v>
      </c>
      <c r="G307" s="226"/>
      <c r="H307" s="228" t="s">
        <v>19</v>
      </c>
      <c r="I307" s="230"/>
      <c r="J307" s="226"/>
      <c r="K307" s="226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153</v>
      </c>
      <c r="AU307" s="235" t="s">
        <v>87</v>
      </c>
      <c r="AV307" s="13" t="s">
        <v>85</v>
      </c>
      <c r="AW307" s="13" t="s">
        <v>37</v>
      </c>
      <c r="AX307" s="13" t="s">
        <v>77</v>
      </c>
      <c r="AY307" s="235" t="s">
        <v>137</v>
      </c>
    </row>
    <row r="308" s="14" customFormat="1">
      <c r="A308" s="14"/>
      <c r="B308" s="236"/>
      <c r="C308" s="237"/>
      <c r="D308" s="227" t="s">
        <v>153</v>
      </c>
      <c r="E308" s="238" t="s">
        <v>19</v>
      </c>
      <c r="F308" s="239" t="s">
        <v>361</v>
      </c>
      <c r="G308" s="237"/>
      <c r="H308" s="240">
        <v>4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153</v>
      </c>
      <c r="AU308" s="246" t="s">
        <v>87</v>
      </c>
      <c r="AV308" s="14" t="s">
        <v>87</v>
      </c>
      <c r="AW308" s="14" t="s">
        <v>37</v>
      </c>
      <c r="AX308" s="14" t="s">
        <v>77</v>
      </c>
      <c r="AY308" s="246" t="s">
        <v>137</v>
      </c>
    </row>
    <row r="309" s="14" customFormat="1">
      <c r="A309" s="14"/>
      <c r="B309" s="236"/>
      <c r="C309" s="237"/>
      <c r="D309" s="227" t="s">
        <v>153</v>
      </c>
      <c r="E309" s="238" t="s">
        <v>19</v>
      </c>
      <c r="F309" s="239" t="s">
        <v>362</v>
      </c>
      <c r="G309" s="237"/>
      <c r="H309" s="240">
        <v>5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6" t="s">
        <v>153</v>
      </c>
      <c r="AU309" s="246" t="s">
        <v>87</v>
      </c>
      <c r="AV309" s="14" t="s">
        <v>87</v>
      </c>
      <c r="AW309" s="14" t="s">
        <v>37</v>
      </c>
      <c r="AX309" s="14" t="s">
        <v>77</v>
      </c>
      <c r="AY309" s="246" t="s">
        <v>137</v>
      </c>
    </row>
    <row r="310" s="16" customFormat="1">
      <c r="A310" s="16"/>
      <c r="B310" s="258"/>
      <c r="C310" s="259"/>
      <c r="D310" s="227" t="s">
        <v>153</v>
      </c>
      <c r="E310" s="260" t="s">
        <v>19</v>
      </c>
      <c r="F310" s="261" t="s">
        <v>161</v>
      </c>
      <c r="G310" s="259"/>
      <c r="H310" s="262">
        <v>9</v>
      </c>
      <c r="I310" s="263"/>
      <c r="J310" s="259"/>
      <c r="K310" s="259"/>
      <c r="L310" s="264"/>
      <c r="M310" s="265"/>
      <c r="N310" s="266"/>
      <c r="O310" s="266"/>
      <c r="P310" s="266"/>
      <c r="Q310" s="266"/>
      <c r="R310" s="266"/>
      <c r="S310" s="266"/>
      <c r="T310" s="267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68" t="s">
        <v>153</v>
      </c>
      <c r="AU310" s="268" t="s">
        <v>87</v>
      </c>
      <c r="AV310" s="16" t="s">
        <v>149</v>
      </c>
      <c r="AW310" s="16" t="s">
        <v>37</v>
      </c>
      <c r="AX310" s="16" t="s">
        <v>85</v>
      </c>
      <c r="AY310" s="268" t="s">
        <v>137</v>
      </c>
    </row>
    <row r="311" s="2" customFormat="1" ht="24.15" customHeight="1">
      <c r="A311" s="41"/>
      <c r="B311" s="42"/>
      <c r="C311" s="207" t="s">
        <v>363</v>
      </c>
      <c r="D311" s="207" t="s">
        <v>144</v>
      </c>
      <c r="E311" s="208" t="s">
        <v>364</v>
      </c>
      <c r="F311" s="209" t="s">
        <v>365</v>
      </c>
      <c r="G311" s="210" t="s">
        <v>288</v>
      </c>
      <c r="H311" s="211">
        <v>7</v>
      </c>
      <c r="I311" s="212"/>
      <c r="J311" s="213">
        <f>ROUND(I311*H311,2)</f>
        <v>0</v>
      </c>
      <c r="K311" s="209" t="s">
        <v>148</v>
      </c>
      <c r="L311" s="47"/>
      <c r="M311" s="214" t="s">
        <v>19</v>
      </c>
      <c r="N311" s="215" t="s">
        <v>48</v>
      </c>
      <c r="O311" s="87"/>
      <c r="P311" s="216">
        <f>O311*H311</f>
        <v>0</v>
      </c>
      <c r="Q311" s="216">
        <v>0.00020000000000000001</v>
      </c>
      <c r="R311" s="216">
        <f>Q311*H311</f>
        <v>0.0014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252</v>
      </c>
      <c r="AT311" s="218" t="s">
        <v>144</v>
      </c>
      <c r="AU311" s="218" t="s">
        <v>87</v>
      </c>
      <c r="AY311" s="20" t="s">
        <v>137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85</v>
      </c>
      <c r="BK311" s="219">
        <f>ROUND(I311*H311,2)</f>
        <v>0</v>
      </c>
      <c r="BL311" s="20" t="s">
        <v>252</v>
      </c>
      <c r="BM311" s="218" t="s">
        <v>366</v>
      </c>
    </row>
    <row r="312" s="2" customFormat="1">
      <c r="A312" s="41"/>
      <c r="B312" s="42"/>
      <c r="C312" s="43"/>
      <c r="D312" s="220" t="s">
        <v>151</v>
      </c>
      <c r="E312" s="43"/>
      <c r="F312" s="221" t="s">
        <v>367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151</v>
      </c>
      <c r="AU312" s="20" t="s">
        <v>87</v>
      </c>
    </row>
    <row r="313" s="13" customFormat="1">
      <c r="A313" s="13"/>
      <c r="B313" s="225"/>
      <c r="C313" s="226"/>
      <c r="D313" s="227" t="s">
        <v>153</v>
      </c>
      <c r="E313" s="228" t="s">
        <v>19</v>
      </c>
      <c r="F313" s="229" t="s">
        <v>155</v>
      </c>
      <c r="G313" s="226"/>
      <c r="H313" s="228" t="s">
        <v>19</v>
      </c>
      <c r="I313" s="230"/>
      <c r="J313" s="226"/>
      <c r="K313" s="226"/>
      <c r="L313" s="231"/>
      <c r="M313" s="232"/>
      <c r="N313" s="233"/>
      <c r="O313" s="233"/>
      <c r="P313" s="233"/>
      <c r="Q313" s="233"/>
      <c r="R313" s="233"/>
      <c r="S313" s="233"/>
      <c r="T313" s="23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5" t="s">
        <v>153</v>
      </c>
      <c r="AU313" s="235" t="s">
        <v>87</v>
      </c>
      <c r="AV313" s="13" t="s">
        <v>85</v>
      </c>
      <c r="AW313" s="13" t="s">
        <v>37</v>
      </c>
      <c r="AX313" s="13" t="s">
        <v>77</v>
      </c>
      <c r="AY313" s="235" t="s">
        <v>137</v>
      </c>
    </row>
    <row r="314" s="14" customFormat="1">
      <c r="A314" s="14"/>
      <c r="B314" s="236"/>
      <c r="C314" s="237"/>
      <c r="D314" s="227" t="s">
        <v>153</v>
      </c>
      <c r="E314" s="238" t="s">
        <v>19</v>
      </c>
      <c r="F314" s="239" t="s">
        <v>361</v>
      </c>
      <c r="G314" s="237"/>
      <c r="H314" s="240">
        <v>4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153</v>
      </c>
      <c r="AU314" s="246" t="s">
        <v>87</v>
      </c>
      <c r="AV314" s="14" t="s">
        <v>87</v>
      </c>
      <c r="AW314" s="14" t="s">
        <v>37</v>
      </c>
      <c r="AX314" s="14" t="s">
        <v>77</v>
      </c>
      <c r="AY314" s="246" t="s">
        <v>137</v>
      </c>
    </row>
    <row r="315" s="14" customFormat="1">
      <c r="A315" s="14"/>
      <c r="B315" s="236"/>
      <c r="C315" s="237"/>
      <c r="D315" s="227" t="s">
        <v>153</v>
      </c>
      <c r="E315" s="238" t="s">
        <v>19</v>
      </c>
      <c r="F315" s="239" t="s">
        <v>368</v>
      </c>
      <c r="G315" s="237"/>
      <c r="H315" s="240">
        <v>3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153</v>
      </c>
      <c r="AU315" s="246" t="s">
        <v>87</v>
      </c>
      <c r="AV315" s="14" t="s">
        <v>87</v>
      </c>
      <c r="AW315" s="14" t="s">
        <v>37</v>
      </c>
      <c r="AX315" s="14" t="s">
        <v>77</v>
      </c>
      <c r="AY315" s="246" t="s">
        <v>137</v>
      </c>
    </row>
    <row r="316" s="16" customFormat="1">
      <c r="A316" s="16"/>
      <c r="B316" s="258"/>
      <c r="C316" s="259"/>
      <c r="D316" s="227" t="s">
        <v>153</v>
      </c>
      <c r="E316" s="260" t="s">
        <v>19</v>
      </c>
      <c r="F316" s="261" t="s">
        <v>161</v>
      </c>
      <c r="G316" s="259"/>
      <c r="H316" s="262">
        <v>7</v>
      </c>
      <c r="I316" s="263"/>
      <c r="J316" s="259"/>
      <c r="K316" s="259"/>
      <c r="L316" s="264"/>
      <c r="M316" s="265"/>
      <c r="N316" s="266"/>
      <c r="O316" s="266"/>
      <c r="P316" s="266"/>
      <c r="Q316" s="266"/>
      <c r="R316" s="266"/>
      <c r="S316" s="266"/>
      <c r="T316" s="267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T316" s="268" t="s">
        <v>153</v>
      </c>
      <c r="AU316" s="268" t="s">
        <v>87</v>
      </c>
      <c r="AV316" s="16" t="s">
        <v>149</v>
      </c>
      <c r="AW316" s="16" t="s">
        <v>37</v>
      </c>
      <c r="AX316" s="16" t="s">
        <v>85</v>
      </c>
      <c r="AY316" s="268" t="s">
        <v>137</v>
      </c>
    </row>
    <row r="317" s="2" customFormat="1" ht="37.8" customHeight="1">
      <c r="A317" s="41"/>
      <c r="B317" s="42"/>
      <c r="C317" s="207" t="s">
        <v>369</v>
      </c>
      <c r="D317" s="207" t="s">
        <v>144</v>
      </c>
      <c r="E317" s="208" t="s">
        <v>370</v>
      </c>
      <c r="F317" s="209" t="s">
        <v>371</v>
      </c>
      <c r="G317" s="210" t="s">
        <v>147</v>
      </c>
      <c r="H317" s="211">
        <v>15.199999999999999</v>
      </c>
      <c r="I317" s="212"/>
      <c r="J317" s="213">
        <f>ROUND(I317*H317,2)</f>
        <v>0</v>
      </c>
      <c r="K317" s="209" t="s">
        <v>148</v>
      </c>
      <c r="L317" s="47"/>
      <c r="M317" s="214" t="s">
        <v>19</v>
      </c>
      <c r="N317" s="215" t="s">
        <v>48</v>
      </c>
      <c r="O317" s="87"/>
      <c r="P317" s="216">
        <f>O317*H317</f>
        <v>0</v>
      </c>
      <c r="Q317" s="216">
        <v>0.0060000000000000001</v>
      </c>
      <c r="R317" s="216">
        <f>Q317*H317</f>
        <v>0.091200000000000003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252</v>
      </c>
      <c r="AT317" s="218" t="s">
        <v>144</v>
      </c>
      <c r="AU317" s="218" t="s">
        <v>87</v>
      </c>
      <c r="AY317" s="20" t="s">
        <v>137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85</v>
      </c>
      <c r="BK317" s="219">
        <f>ROUND(I317*H317,2)</f>
        <v>0</v>
      </c>
      <c r="BL317" s="20" t="s">
        <v>252</v>
      </c>
      <c r="BM317" s="218" t="s">
        <v>372</v>
      </c>
    </row>
    <row r="318" s="2" customFormat="1">
      <c r="A318" s="41"/>
      <c r="B318" s="42"/>
      <c r="C318" s="43"/>
      <c r="D318" s="220" t="s">
        <v>151</v>
      </c>
      <c r="E318" s="43"/>
      <c r="F318" s="221" t="s">
        <v>373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151</v>
      </c>
      <c r="AU318" s="20" t="s">
        <v>87</v>
      </c>
    </row>
    <row r="319" s="13" customFormat="1">
      <c r="A319" s="13"/>
      <c r="B319" s="225"/>
      <c r="C319" s="226"/>
      <c r="D319" s="227" t="s">
        <v>153</v>
      </c>
      <c r="E319" s="228" t="s">
        <v>19</v>
      </c>
      <c r="F319" s="229" t="s">
        <v>155</v>
      </c>
      <c r="G319" s="226"/>
      <c r="H319" s="228" t="s">
        <v>19</v>
      </c>
      <c r="I319" s="230"/>
      <c r="J319" s="226"/>
      <c r="K319" s="226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153</v>
      </c>
      <c r="AU319" s="235" t="s">
        <v>87</v>
      </c>
      <c r="AV319" s="13" t="s">
        <v>85</v>
      </c>
      <c r="AW319" s="13" t="s">
        <v>37</v>
      </c>
      <c r="AX319" s="13" t="s">
        <v>77</v>
      </c>
      <c r="AY319" s="235" t="s">
        <v>137</v>
      </c>
    </row>
    <row r="320" s="14" customFormat="1">
      <c r="A320" s="14"/>
      <c r="B320" s="236"/>
      <c r="C320" s="237"/>
      <c r="D320" s="227" t="s">
        <v>153</v>
      </c>
      <c r="E320" s="238" t="s">
        <v>19</v>
      </c>
      <c r="F320" s="239" t="s">
        <v>330</v>
      </c>
      <c r="G320" s="237"/>
      <c r="H320" s="240">
        <v>7.9900000000000002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6" t="s">
        <v>153</v>
      </c>
      <c r="AU320" s="246" t="s">
        <v>87</v>
      </c>
      <c r="AV320" s="14" t="s">
        <v>87</v>
      </c>
      <c r="AW320" s="14" t="s">
        <v>37</v>
      </c>
      <c r="AX320" s="14" t="s">
        <v>77</v>
      </c>
      <c r="AY320" s="246" t="s">
        <v>137</v>
      </c>
    </row>
    <row r="321" s="14" customFormat="1">
      <c r="A321" s="14"/>
      <c r="B321" s="236"/>
      <c r="C321" s="237"/>
      <c r="D321" s="227" t="s">
        <v>153</v>
      </c>
      <c r="E321" s="238" t="s">
        <v>19</v>
      </c>
      <c r="F321" s="239" t="s">
        <v>337</v>
      </c>
      <c r="G321" s="237"/>
      <c r="H321" s="240">
        <v>7.21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6" t="s">
        <v>153</v>
      </c>
      <c r="AU321" s="246" t="s">
        <v>87</v>
      </c>
      <c r="AV321" s="14" t="s">
        <v>87</v>
      </c>
      <c r="AW321" s="14" t="s">
        <v>37</v>
      </c>
      <c r="AX321" s="14" t="s">
        <v>77</v>
      </c>
      <c r="AY321" s="246" t="s">
        <v>137</v>
      </c>
    </row>
    <row r="322" s="16" customFormat="1">
      <c r="A322" s="16"/>
      <c r="B322" s="258"/>
      <c r="C322" s="259"/>
      <c r="D322" s="227" t="s">
        <v>153</v>
      </c>
      <c r="E322" s="260" t="s">
        <v>19</v>
      </c>
      <c r="F322" s="261" t="s">
        <v>161</v>
      </c>
      <c r="G322" s="259"/>
      <c r="H322" s="262">
        <v>15.199999999999999</v>
      </c>
      <c r="I322" s="263"/>
      <c r="J322" s="259"/>
      <c r="K322" s="259"/>
      <c r="L322" s="264"/>
      <c r="M322" s="265"/>
      <c r="N322" s="266"/>
      <c r="O322" s="266"/>
      <c r="P322" s="266"/>
      <c r="Q322" s="266"/>
      <c r="R322" s="266"/>
      <c r="S322" s="266"/>
      <c r="T322" s="267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68" t="s">
        <v>153</v>
      </c>
      <c r="AU322" s="268" t="s">
        <v>87</v>
      </c>
      <c r="AV322" s="16" t="s">
        <v>149</v>
      </c>
      <c r="AW322" s="16" t="s">
        <v>37</v>
      </c>
      <c r="AX322" s="16" t="s">
        <v>85</v>
      </c>
      <c r="AY322" s="268" t="s">
        <v>137</v>
      </c>
    </row>
    <row r="323" s="2" customFormat="1" ht="33" customHeight="1">
      <c r="A323" s="41"/>
      <c r="B323" s="42"/>
      <c r="C323" s="269" t="s">
        <v>315</v>
      </c>
      <c r="D323" s="269" t="s">
        <v>312</v>
      </c>
      <c r="E323" s="270" t="s">
        <v>374</v>
      </c>
      <c r="F323" s="271" t="s">
        <v>375</v>
      </c>
      <c r="G323" s="272" t="s">
        <v>147</v>
      </c>
      <c r="H323" s="273">
        <v>17.48</v>
      </c>
      <c r="I323" s="274"/>
      <c r="J323" s="275">
        <f>ROUND(I323*H323,2)</f>
        <v>0</v>
      </c>
      <c r="K323" s="271" t="s">
        <v>148</v>
      </c>
      <c r="L323" s="276"/>
      <c r="M323" s="277" t="s">
        <v>19</v>
      </c>
      <c r="N323" s="278" t="s">
        <v>48</v>
      </c>
      <c r="O323" s="87"/>
      <c r="P323" s="216">
        <f>O323*H323</f>
        <v>0</v>
      </c>
      <c r="Q323" s="216">
        <v>0.021999999999999999</v>
      </c>
      <c r="R323" s="216">
        <f>Q323*H323</f>
        <v>0.38456000000000001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315</v>
      </c>
      <c r="AT323" s="218" t="s">
        <v>312</v>
      </c>
      <c r="AU323" s="218" t="s">
        <v>87</v>
      </c>
      <c r="AY323" s="20" t="s">
        <v>137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20" t="s">
        <v>85</v>
      </c>
      <c r="BK323" s="219">
        <f>ROUND(I323*H323,2)</f>
        <v>0</v>
      </c>
      <c r="BL323" s="20" t="s">
        <v>252</v>
      </c>
      <c r="BM323" s="218" t="s">
        <v>376</v>
      </c>
    </row>
    <row r="324" s="14" customFormat="1">
      <c r="A324" s="14"/>
      <c r="B324" s="236"/>
      <c r="C324" s="237"/>
      <c r="D324" s="227" t="s">
        <v>153</v>
      </c>
      <c r="E324" s="238" t="s">
        <v>19</v>
      </c>
      <c r="F324" s="239" t="s">
        <v>377</v>
      </c>
      <c r="G324" s="237"/>
      <c r="H324" s="240">
        <v>17.48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153</v>
      </c>
      <c r="AU324" s="246" t="s">
        <v>87</v>
      </c>
      <c r="AV324" s="14" t="s">
        <v>87</v>
      </c>
      <c r="AW324" s="14" t="s">
        <v>37</v>
      </c>
      <c r="AX324" s="14" t="s">
        <v>77</v>
      </c>
      <c r="AY324" s="246" t="s">
        <v>137</v>
      </c>
    </row>
    <row r="325" s="16" customFormat="1">
      <c r="A325" s="16"/>
      <c r="B325" s="258"/>
      <c r="C325" s="259"/>
      <c r="D325" s="227" t="s">
        <v>153</v>
      </c>
      <c r="E325" s="260" t="s">
        <v>19</v>
      </c>
      <c r="F325" s="261" t="s">
        <v>161</v>
      </c>
      <c r="G325" s="259"/>
      <c r="H325" s="262">
        <v>17.48</v>
      </c>
      <c r="I325" s="263"/>
      <c r="J325" s="259"/>
      <c r="K325" s="259"/>
      <c r="L325" s="264"/>
      <c r="M325" s="265"/>
      <c r="N325" s="266"/>
      <c r="O325" s="266"/>
      <c r="P325" s="266"/>
      <c r="Q325" s="266"/>
      <c r="R325" s="266"/>
      <c r="S325" s="266"/>
      <c r="T325" s="267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T325" s="268" t="s">
        <v>153</v>
      </c>
      <c r="AU325" s="268" t="s">
        <v>87</v>
      </c>
      <c r="AV325" s="16" t="s">
        <v>149</v>
      </c>
      <c r="AW325" s="16" t="s">
        <v>37</v>
      </c>
      <c r="AX325" s="16" t="s">
        <v>85</v>
      </c>
      <c r="AY325" s="268" t="s">
        <v>137</v>
      </c>
    </row>
    <row r="326" s="2" customFormat="1" ht="16.5" customHeight="1">
      <c r="A326" s="41"/>
      <c r="B326" s="42"/>
      <c r="C326" s="207" t="s">
        <v>378</v>
      </c>
      <c r="D326" s="207" t="s">
        <v>144</v>
      </c>
      <c r="E326" s="208" t="s">
        <v>379</v>
      </c>
      <c r="F326" s="209" t="s">
        <v>380</v>
      </c>
      <c r="G326" s="210" t="s">
        <v>351</v>
      </c>
      <c r="H326" s="211">
        <v>20.699999999999999</v>
      </c>
      <c r="I326" s="212"/>
      <c r="J326" s="213">
        <f>ROUND(I326*H326,2)</f>
        <v>0</v>
      </c>
      <c r="K326" s="209" t="s">
        <v>148</v>
      </c>
      <c r="L326" s="47"/>
      <c r="M326" s="214" t="s">
        <v>19</v>
      </c>
      <c r="N326" s="215" t="s">
        <v>48</v>
      </c>
      <c r="O326" s="87"/>
      <c r="P326" s="216">
        <f>O326*H326</f>
        <v>0</v>
      </c>
      <c r="Q326" s="216">
        <v>9.0000000000000006E-05</v>
      </c>
      <c r="R326" s="216">
        <f>Q326*H326</f>
        <v>0.0018630000000000001</v>
      </c>
      <c r="S326" s="216">
        <v>0</v>
      </c>
      <c r="T326" s="21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252</v>
      </c>
      <c r="AT326" s="218" t="s">
        <v>144</v>
      </c>
      <c r="AU326" s="218" t="s">
        <v>87</v>
      </c>
      <c r="AY326" s="20" t="s">
        <v>137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85</v>
      </c>
      <c r="BK326" s="219">
        <f>ROUND(I326*H326,2)</f>
        <v>0</v>
      </c>
      <c r="BL326" s="20" t="s">
        <v>252</v>
      </c>
      <c r="BM326" s="218" t="s">
        <v>381</v>
      </c>
    </row>
    <row r="327" s="2" customFormat="1">
      <c r="A327" s="41"/>
      <c r="B327" s="42"/>
      <c r="C327" s="43"/>
      <c r="D327" s="220" t="s">
        <v>151</v>
      </c>
      <c r="E327" s="43"/>
      <c r="F327" s="221" t="s">
        <v>382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151</v>
      </c>
      <c r="AU327" s="20" t="s">
        <v>87</v>
      </c>
    </row>
    <row r="328" s="13" customFormat="1">
      <c r="A328" s="13"/>
      <c r="B328" s="225"/>
      <c r="C328" s="226"/>
      <c r="D328" s="227" t="s">
        <v>153</v>
      </c>
      <c r="E328" s="228" t="s">
        <v>19</v>
      </c>
      <c r="F328" s="229" t="s">
        <v>155</v>
      </c>
      <c r="G328" s="226"/>
      <c r="H328" s="228" t="s">
        <v>19</v>
      </c>
      <c r="I328" s="230"/>
      <c r="J328" s="226"/>
      <c r="K328" s="226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153</v>
      </c>
      <c r="AU328" s="235" t="s">
        <v>87</v>
      </c>
      <c r="AV328" s="13" t="s">
        <v>85</v>
      </c>
      <c r="AW328" s="13" t="s">
        <v>37</v>
      </c>
      <c r="AX328" s="13" t="s">
        <v>77</v>
      </c>
      <c r="AY328" s="235" t="s">
        <v>137</v>
      </c>
    </row>
    <row r="329" s="14" customFormat="1">
      <c r="A329" s="14"/>
      <c r="B329" s="236"/>
      <c r="C329" s="237"/>
      <c r="D329" s="227" t="s">
        <v>153</v>
      </c>
      <c r="E329" s="238" t="s">
        <v>19</v>
      </c>
      <c r="F329" s="239" t="s">
        <v>354</v>
      </c>
      <c r="G329" s="237"/>
      <c r="H329" s="240">
        <v>10.15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153</v>
      </c>
      <c r="AU329" s="246" t="s">
        <v>87</v>
      </c>
      <c r="AV329" s="14" t="s">
        <v>87</v>
      </c>
      <c r="AW329" s="14" t="s">
        <v>37</v>
      </c>
      <c r="AX329" s="14" t="s">
        <v>77</v>
      </c>
      <c r="AY329" s="246" t="s">
        <v>137</v>
      </c>
    </row>
    <row r="330" s="14" customFormat="1">
      <c r="A330" s="14"/>
      <c r="B330" s="236"/>
      <c r="C330" s="237"/>
      <c r="D330" s="227" t="s">
        <v>153</v>
      </c>
      <c r="E330" s="238" t="s">
        <v>19</v>
      </c>
      <c r="F330" s="239" t="s">
        <v>355</v>
      </c>
      <c r="G330" s="237"/>
      <c r="H330" s="240">
        <v>10.550000000000001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6" t="s">
        <v>153</v>
      </c>
      <c r="AU330" s="246" t="s">
        <v>87</v>
      </c>
      <c r="AV330" s="14" t="s">
        <v>87</v>
      </c>
      <c r="AW330" s="14" t="s">
        <v>37</v>
      </c>
      <c r="AX330" s="14" t="s">
        <v>77</v>
      </c>
      <c r="AY330" s="246" t="s">
        <v>137</v>
      </c>
    </row>
    <row r="331" s="16" customFormat="1">
      <c r="A331" s="16"/>
      <c r="B331" s="258"/>
      <c r="C331" s="259"/>
      <c r="D331" s="227" t="s">
        <v>153</v>
      </c>
      <c r="E331" s="260" t="s">
        <v>19</v>
      </c>
      <c r="F331" s="261" t="s">
        <v>161</v>
      </c>
      <c r="G331" s="259"/>
      <c r="H331" s="262">
        <v>20.700000000000003</v>
      </c>
      <c r="I331" s="263"/>
      <c r="J331" s="259"/>
      <c r="K331" s="259"/>
      <c r="L331" s="264"/>
      <c r="M331" s="265"/>
      <c r="N331" s="266"/>
      <c r="O331" s="266"/>
      <c r="P331" s="266"/>
      <c r="Q331" s="266"/>
      <c r="R331" s="266"/>
      <c r="S331" s="266"/>
      <c r="T331" s="267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T331" s="268" t="s">
        <v>153</v>
      </c>
      <c r="AU331" s="268" t="s">
        <v>87</v>
      </c>
      <c r="AV331" s="16" t="s">
        <v>149</v>
      </c>
      <c r="AW331" s="16" t="s">
        <v>37</v>
      </c>
      <c r="AX331" s="16" t="s">
        <v>85</v>
      </c>
      <c r="AY331" s="268" t="s">
        <v>137</v>
      </c>
    </row>
    <row r="332" s="2" customFormat="1" ht="24.15" customHeight="1">
      <c r="A332" s="41"/>
      <c r="B332" s="42"/>
      <c r="C332" s="207" t="s">
        <v>383</v>
      </c>
      <c r="D332" s="207" t="s">
        <v>144</v>
      </c>
      <c r="E332" s="208" t="s">
        <v>384</v>
      </c>
      <c r="F332" s="209" t="s">
        <v>385</v>
      </c>
      <c r="G332" s="210" t="s">
        <v>147</v>
      </c>
      <c r="H332" s="211">
        <v>15.199999999999999</v>
      </c>
      <c r="I332" s="212"/>
      <c r="J332" s="213">
        <f>ROUND(I332*H332,2)</f>
        <v>0</v>
      </c>
      <c r="K332" s="209" t="s">
        <v>148</v>
      </c>
      <c r="L332" s="47"/>
      <c r="M332" s="214" t="s">
        <v>19</v>
      </c>
      <c r="N332" s="215" t="s">
        <v>48</v>
      </c>
      <c r="O332" s="87"/>
      <c r="P332" s="216">
        <f>O332*H332</f>
        <v>0</v>
      </c>
      <c r="Q332" s="216">
        <v>5.0000000000000002E-05</v>
      </c>
      <c r="R332" s="216">
        <f>Q332*H332</f>
        <v>0.00076000000000000004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252</v>
      </c>
      <c r="AT332" s="218" t="s">
        <v>144</v>
      </c>
      <c r="AU332" s="218" t="s">
        <v>87</v>
      </c>
      <c r="AY332" s="20" t="s">
        <v>137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85</v>
      </c>
      <c r="BK332" s="219">
        <f>ROUND(I332*H332,2)</f>
        <v>0</v>
      </c>
      <c r="BL332" s="20" t="s">
        <v>252</v>
      </c>
      <c r="BM332" s="218" t="s">
        <v>386</v>
      </c>
    </row>
    <row r="333" s="2" customFormat="1">
      <c r="A333" s="41"/>
      <c r="B333" s="42"/>
      <c r="C333" s="43"/>
      <c r="D333" s="220" t="s">
        <v>151</v>
      </c>
      <c r="E333" s="43"/>
      <c r="F333" s="221" t="s">
        <v>387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151</v>
      </c>
      <c r="AU333" s="20" t="s">
        <v>87</v>
      </c>
    </row>
    <row r="334" s="13" customFormat="1">
      <c r="A334" s="13"/>
      <c r="B334" s="225"/>
      <c r="C334" s="226"/>
      <c r="D334" s="227" t="s">
        <v>153</v>
      </c>
      <c r="E334" s="228" t="s">
        <v>19</v>
      </c>
      <c r="F334" s="229" t="s">
        <v>155</v>
      </c>
      <c r="G334" s="226"/>
      <c r="H334" s="228" t="s">
        <v>19</v>
      </c>
      <c r="I334" s="230"/>
      <c r="J334" s="226"/>
      <c r="K334" s="226"/>
      <c r="L334" s="231"/>
      <c r="M334" s="232"/>
      <c r="N334" s="233"/>
      <c r="O334" s="233"/>
      <c r="P334" s="233"/>
      <c r="Q334" s="233"/>
      <c r="R334" s="233"/>
      <c r="S334" s="233"/>
      <c r="T334" s="23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5" t="s">
        <v>153</v>
      </c>
      <c r="AU334" s="235" t="s">
        <v>87</v>
      </c>
      <c r="AV334" s="13" t="s">
        <v>85</v>
      </c>
      <c r="AW334" s="13" t="s">
        <v>37</v>
      </c>
      <c r="AX334" s="13" t="s">
        <v>77</v>
      </c>
      <c r="AY334" s="235" t="s">
        <v>137</v>
      </c>
    </row>
    <row r="335" s="14" customFormat="1">
      <c r="A335" s="14"/>
      <c r="B335" s="236"/>
      <c r="C335" s="237"/>
      <c r="D335" s="227" t="s">
        <v>153</v>
      </c>
      <c r="E335" s="238" t="s">
        <v>19</v>
      </c>
      <c r="F335" s="239" t="s">
        <v>330</v>
      </c>
      <c r="G335" s="237"/>
      <c r="H335" s="240">
        <v>7.9900000000000002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153</v>
      </c>
      <c r="AU335" s="246" t="s">
        <v>87</v>
      </c>
      <c r="AV335" s="14" t="s">
        <v>87</v>
      </c>
      <c r="AW335" s="14" t="s">
        <v>37</v>
      </c>
      <c r="AX335" s="14" t="s">
        <v>77</v>
      </c>
      <c r="AY335" s="246" t="s">
        <v>137</v>
      </c>
    </row>
    <row r="336" s="14" customFormat="1">
      <c r="A336" s="14"/>
      <c r="B336" s="236"/>
      <c r="C336" s="237"/>
      <c r="D336" s="227" t="s">
        <v>153</v>
      </c>
      <c r="E336" s="238" t="s">
        <v>19</v>
      </c>
      <c r="F336" s="239" t="s">
        <v>337</v>
      </c>
      <c r="G336" s="237"/>
      <c r="H336" s="240">
        <v>7.21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153</v>
      </c>
      <c r="AU336" s="246" t="s">
        <v>87</v>
      </c>
      <c r="AV336" s="14" t="s">
        <v>87</v>
      </c>
      <c r="AW336" s="14" t="s">
        <v>37</v>
      </c>
      <c r="AX336" s="14" t="s">
        <v>77</v>
      </c>
      <c r="AY336" s="246" t="s">
        <v>137</v>
      </c>
    </row>
    <row r="337" s="16" customFormat="1">
      <c r="A337" s="16"/>
      <c r="B337" s="258"/>
      <c r="C337" s="259"/>
      <c r="D337" s="227" t="s">
        <v>153</v>
      </c>
      <c r="E337" s="260" t="s">
        <v>19</v>
      </c>
      <c r="F337" s="261" t="s">
        <v>161</v>
      </c>
      <c r="G337" s="259"/>
      <c r="H337" s="262">
        <v>15.199999999999999</v>
      </c>
      <c r="I337" s="263"/>
      <c r="J337" s="259"/>
      <c r="K337" s="259"/>
      <c r="L337" s="264"/>
      <c r="M337" s="265"/>
      <c r="N337" s="266"/>
      <c r="O337" s="266"/>
      <c r="P337" s="266"/>
      <c r="Q337" s="266"/>
      <c r="R337" s="266"/>
      <c r="S337" s="266"/>
      <c r="T337" s="267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68" t="s">
        <v>153</v>
      </c>
      <c r="AU337" s="268" t="s">
        <v>87</v>
      </c>
      <c r="AV337" s="16" t="s">
        <v>149</v>
      </c>
      <c r="AW337" s="16" t="s">
        <v>37</v>
      </c>
      <c r="AX337" s="16" t="s">
        <v>85</v>
      </c>
      <c r="AY337" s="268" t="s">
        <v>137</v>
      </c>
    </row>
    <row r="338" s="2" customFormat="1" ht="55.5" customHeight="1">
      <c r="A338" s="41"/>
      <c r="B338" s="42"/>
      <c r="C338" s="207" t="s">
        <v>388</v>
      </c>
      <c r="D338" s="207" t="s">
        <v>144</v>
      </c>
      <c r="E338" s="208" t="s">
        <v>389</v>
      </c>
      <c r="F338" s="209" t="s">
        <v>390</v>
      </c>
      <c r="G338" s="210" t="s">
        <v>216</v>
      </c>
      <c r="H338" s="211">
        <v>0.53800000000000003</v>
      </c>
      <c r="I338" s="212"/>
      <c r="J338" s="213">
        <f>ROUND(I338*H338,2)</f>
        <v>0</v>
      </c>
      <c r="K338" s="209" t="s">
        <v>148</v>
      </c>
      <c r="L338" s="47"/>
      <c r="M338" s="214" t="s">
        <v>19</v>
      </c>
      <c r="N338" s="215" t="s">
        <v>48</v>
      </c>
      <c r="O338" s="87"/>
      <c r="P338" s="216">
        <f>O338*H338</f>
        <v>0</v>
      </c>
      <c r="Q338" s="216">
        <v>0</v>
      </c>
      <c r="R338" s="216">
        <f>Q338*H338</f>
        <v>0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252</v>
      </c>
      <c r="AT338" s="218" t="s">
        <v>144</v>
      </c>
      <c r="AU338" s="218" t="s">
        <v>87</v>
      </c>
      <c r="AY338" s="20" t="s">
        <v>137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85</v>
      </c>
      <c r="BK338" s="219">
        <f>ROUND(I338*H338,2)</f>
        <v>0</v>
      </c>
      <c r="BL338" s="20" t="s">
        <v>252</v>
      </c>
      <c r="BM338" s="218" t="s">
        <v>391</v>
      </c>
    </row>
    <row r="339" s="2" customFormat="1">
      <c r="A339" s="41"/>
      <c r="B339" s="42"/>
      <c r="C339" s="43"/>
      <c r="D339" s="220" t="s">
        <v>151</v>
      </c>
      <c r="E339" s="43"/>
      <c r="F339" s="221" t="s">
        <v>392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151</v>
      </c>
      <c r="AU339" s="20" t="s">
        <v>87</v>
      </c>
    </row>
    <row r="340" s="12" customFormat="1" ht="22.8" customHeight="1">
      <c r="A340" s="12"/>
      <c r="B340" s="191"/>
      <c r="C340" s="192"/>
      <c r="D340" s="193" t="s">
        <v>76</v>
      </c>
      <c r="E340" s="205" t="s">
        <v>393</v>
      </c>
      <c r="F340" s="205" t="s">
        <v>394</v>
      </c>
      <c r="G340" s="192"/>
      <c r="H340" s="192"/>
      <c r="I340" s="195"/>
      <c r="J340" s="206">
        <f>BK340</f>
        <v>0</v>
      </c>
      <c r="K340" s="192"/>
      <c r="L340" s="197"/>
      <c r="M340" s="198"/>
      <c r="N340" s="199"/>
      <c r="O340" s="199"/>
      <c r="P340" s="200">
        <f>SUM(P341:P453)</f>
        <v>0</v>
      </c>
      <c r="Q340" s="199"/>
      <c r="R340" s="200">
        <f>SUM(R341:R453)</f>
        <v>1.1199606299999996</v>
      </c>
      <c r="S340" s="199"/>
      <c r="T340" s="201">
        <f>SUM(T341:T453)</f>
        <v>1.1428080000000001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02" t="s">
        <v>87</v>
      </c>
      <c r="AT340" s="203" t="s">
        <v>76</v>
      </c>
      <c r="AU340" s="203" t="s">
        <v>85</v>
      </c>
      <c r="AY340" s="202" t="s">
        <v>137</v>
      </c>
      <c r="BK340" s="204">
        <f>SUM(BK341:BK453)</f>
        <v>0</v>
      </c>
    </row>
    <row r="341" s="2" customFormat="1" ht="21.75" customHeight="1">
      <c r="A341" s="41"/>
      <c r="B341" s="42"/>
      <c r="C341" s="207" t="s">
        <v>395</v>
      </c>
      <c r="D341" s="207" t="s">
        <v>144</v>
      </c>
      <c r="E341" s="208" t="s">
        <v>396</v>
      </c>
      <c r="F341" s="209" t="s">
        <v>397</v>
      </c>
      <c r="G341" s="210" t="s">
        <v>147</v>
      </c>
      <c r="H341" s="211">
        <v>42.015000000000001</v>
      </c>
      <c r="I341" s="212"/>
      <c r="J341" s="213">
        <f>ROUND(I341*H341,2)</f>
        <v>0</v>
      </c>
      <c r="K341" s="209" t="s">
        <v>148</v>
      </c>
      <c r="L341" s="47"/>
      <c r="M341" s="214" t="s">
        <v>19</v>
      </c>
      <c r="N341" s="215" t="s">
        <v>48</v>
      </c>
      <c r="O341" s="87"/>
      <c r="P341" s="216">
        <f>O341*H341</f>
        <v>0</v>
      </c>
      <c r="Q341" s="216">
        <v>0</v>
      </c>
      <c r="R341" s="216">
        <f>Q341*H341</f>
        <v>0</v>
      </c>
      <c r="S341" s="216">
        <v>0.027199999999999998</v>
      </c>
      <c r="T341" s="217">
        <f>S341*H341</f>
        <v>1.1428080000000001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252</v>
      </c>
      <c r="AT341" s="218" t="s">
        <v>144</v>
      </c>
      <c r="AU341" s="218" t="s">
        <v>87</v>
      </c>
      <c r="AY341" s="20" t="s">
        <v>137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0" t="s">
        <v>85</v>
      </c>
      <c r="BK341" s="219">
        <f>ROUND(I341*H341,2)</f>
        <v>0</v>
      </c>
      <c r="BL341" s="20" t="s">
        <v>252</v>
      </c>
      <c r="BM341" s="218" t="s">
        <v>398</v>
      </c>
    </row>
    <row r="342" s="2" customFormat="1">
      <c r="A342" s="41"/>
      <c r="B342" s="42"/>
      <c r="C342" s="43"/>
      <c r="D342" s="220" t="s">
        <v>151</v>
      </c>
      <c r="E342" s="43"/>
      <c r="F342" s="221" t="s">
        <v>399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151</v>
      </c>
      <c r="AU342" s="20" t="s">
        <v>87</v>
      </c>
    </row>
    <row r="343" s="13" customFormat="1">
      <c r="A343" s="13"/>
      <c r="B343" s="225"/>
      <c r="C343" s="226"/>
      <c r="D343" s="227" t="s">
        <v>153</v>
      </c>
      <c r="E343" s="228" t="s">
        <v>19</v>
      </c>
      <c r="F343" s="229" t="s">
        <v>155</v>
      </c>
      <c r="G343" s="226"/>
      <c r="H343" s="228" t="s">
        <v>19</v>
      </c>
      <c r="I343" s="230"/>
      <c r="J343" s="226"/>
      <c r="K343" s="226"/>
      <c r="L343" s="231"/>
      <c r="M343" s="232"/>
      <c r="N343" s="233"/>
      <c r="O343" s="233"/>
      <c r="P343" s="233"/>
      <c r="Q343" s="233"/>
      <c r="R343" s="233"/>
      <c r="S343" s="233"/>
      <c r="T343" s="23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5" t="s">
        <v>153</v>
      </c>
      <c r="AU343" s="235" t="s">
        <v>87</v>
      </c>
      <c r="AV343" s="13" t="s">
        <v>85</v>
      </c>
      <c r="AW343" s="13" t="s">
        <v>37</v>
      </c>
      <c r="AX343" s="13" t="s">
        <v>77</v>
      </c>
      <c r="AY343" s="235" t="s">
        <v>137</v>
      </c>
    </row>
    <row r="344" s="14" customFormat="1">
      <c r="A344" s="14"/>
      <c r="B344" s="236"/>
      <c r="C344" s="237"/>
      <c r="D344" s="227" t="s">
        <v>153</v>
      </c>
      <c r="E344" s="238" t="s">
        <v>19</v>
      </c>
      <c r="F344" s="239" t="s">
        <v>156</v>
      </c>
      <c r="G344" s="237"/>
      <c r="H344" s="240">
        <v>16.096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153</v>
      </c>
      <c r="AU344" s="246" t="s">
        <v>87</v>
      </c>
      <c r="AV344" s="14" t="s">
        <v>87</v>
      </c>
      <c r="AW344" s="14" t="s">
        <v>37</v>
      </c>
      <c r="AX344" s="14" t="s">
        <v>77</v>
      </c>
      <c r="AY344" s="246" t="s">
        <v>137</v>
      </c>
    </row>
    <row r="345" s="14" customFormat="1">
      <c r="A345" s="14"/>
      <c r="B345" s="236"/>
      <c r="C345" s="237"/>
      <c r="D345" s="227" t="s">
        <v>153</v>
      </c>
      <c r="E345" s="238" t="s">
        <v>19</v>
      </c>
      <c r="F345" s="239" t="s">
        <v>157</v>
      </c>
      <c r="G345" s="237"/>
      <c r="H345" s="240">
        <v>19.119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153</v>
      </c>
      <c r="AU345" s="246" t="s">
        <v>87</v>
      </c>
      <c r="AV345" s="14" t="s">
        <v>87</v>
      </c>
      <c r="AW345" s="14" t="s">
        <v>37</v>
      </c>
      <c r="AX345" s="14" t="s">
        <v>77</v>
      </c>
      <c r="AY345" s="246" t="s">
        <v>137</v>
      </c>
    </row>
    <row r="346" s="15" customFormat="1">
      <c r="A346" s="15"/>
      <c r="B346" s="247"/>
      <c r="C346" s="248"/>
      <c r="D346" s="227" t="s">
        <v>153</v>
      </c>
      <c r="E346" s="249" t="s">
        <v>19</v>
      </c>
      <c r="F346" s="250" t="s">
        <v>158</v>
      </c>
      <c r="G346" s="248"/>
      <c r="H346" s="251">
        <v>35.215000000000003</v>
      </c>
      <c r="I346" s="252"/>
      <c r="J346" s="248"/>
      <c r="K346" s="248"/>
      <c r="L346" s="253"/>
      <c r="M346" s="254"/>
      <c r="N346" s="255"/>
      <c r="O346" s="255"/>
      <c r="P346" s="255"/>
      <c r="Q346" s="255"/>
      <c r="R346" s="255"/>
      <c r="S346" s="255"/>
      <c r="T346" s="256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57" t="s">
        <v>153</v>
      </c>
      <c r="AU346" s="257" t="s">
        <v>87</v>
      </c>
      <c r="AV346" s="15" t="s">
        <v>138</v>
      </c>
      <c r="AW346" s="15" t="s">
        <v>37</v>
      </c>
      <c r="AX346" s="15" t="s">
        <v>77</v>
      </c>
      <c r="AY346" s="257" t="s">
        <v>137</v>
      </c>
    </row>
    <row r="347" s="13" customFormat="1">
      <c r="A347" s="13"/>
      <c r="B347" s="225"/>
      <c r="C347" s="226"/>
      <c r="D347" s="227" t="s">
        <v>153</v>
      </c>
      <c r="E347" s="228" t="s">
        <v>19</v>
      </c>
      <c r="F347" s="229" t="s">
        <v>159</v>
      </c>
      <c r="G347" s="226"/>
      <c r="H347" s="228" t="s">
        <v>19</v>
      </c>
      <c r="I347" s="230"/>
      <c r="J347" s="226"/>
      <c r="K347" s="226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153</v>
      </c>
      <c r="AU347" s="235" t="s">
        <v>87</v>
      </c>
      <c r="AV347" s="13" t="s">
        <v>85</v>
      </c>
      <c r="AW347" s="13" t="s">
        <v>37</v>
      </c>
      <c r="AX347" s="13" t="s">
        <v>77</v>
      </c>
      <c r="AY347" s="235" t="s">
        <v>137</v>
      </c>
    </row>
    <row r="348" s="14" customFormat="1">
      <c r="A348" s="14"/>
      <c r="B348" s="236"/>
      <c r="C348" s="237"/>
      <c r="D348" s="227" t="s">
        <v>153</v>
      </c>
      <c r="E348" s="238" t="s">
        <v>19</v>
      </c>
      <c r="F348" s="239" t="s">
        <v>160</v>
      </c>
      <c r="G348" s="237"/>
      <c r="H348" s="240">
        <v>6.7999999999999998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6" t="s">
        <v>153</v>
      </c>
      <c r="AU348" s="246" t="s">
        <v>87</v>
      </c>
      <c r="AV348" s="14" t="s">
        <v>87</v>
      </c>
      <c r="AW348" s="14" t="s">
        <v>37</v>
      </c>
      <c r="AX348" s="14" t="s">
        <v>77</v>
      </c>
      <c r="AY348" s="246" t="s">
        <v>137</v>
      </c>
    </row>
    <row r="349" s="15" customFormat="1">
      <c r="A349" s="15"/>
      <c r="B349" s="247"/>
      <c r="C349" s="248"/>
      <c r="D349" s="227" t="s">
        <v>153</v>
      </c>
      <c r="E349" s="249" t="s">
        <v>19</v>
      </c>
      <c r="F349" s="250" t="s">
        <v>158</v>
      </c>
      <c r="G349" s="248"/>
      <c r="H349" s="251">
        <v>6.7999999999999998</v>
      </c>
      <c r="I349" s="252"/>
      <c r="J349" s="248"/>
      <c r="K349" s="248"/>
      <c r="L349" s="253"/>
      <c r="M349" s="254"/>
      <c r="N349" s="255"/>
      <c r="O349" s="255"/>
      <c r="P349" s="255"/>
      <c r="Q349" s="255"/>
      <c r="R349" s="255"/>
      <c r="S349" s="255"/>
      <c r="T349" s="256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7" t="s">
        <v>153</v>
      </c>
      <c r="AU349" s="257" t="s">
        <v>87</v>
      </c>
      <c r="AV349" s="15" t="s">
        <v>138</v>
      </c>
      <c r="AW349" s="15" t="s">
        <v>37</v>
      </c>
      <c r="AX349" s="15" t="s">
        <v>77</v>
      </c>
      <c r="AY349" s="257" t="s">
        <v>137</v>
      </c>
    </row>
    <row r="350" s="16" customFormat="1">
      <c r="A350" s="16"/>
      <c r="B350" s="258"/>
      <c r="C350" s="259"/>
      <c r="D350" s="227" t="s">
        <v>153</v>
      </c>
      <c r="E350" s="260" t="s">
        <v>19</v>
      </c>
      <c r="F350" s="261" t="s">
        <v>161</v>
      </c>
      <c r="G350" s="259"/>
      <c r="H350" s="262">
        <v>42.015000000000001</v>
      </c>
      <c r="I350" s="263"/>
      <c r="J350" s="259"/>
      <c r="K350" s="259"/>
      <c r="L350" s="264"/>
      <c r="M350" s="265"/>
      <c r="N350" s="266"/>
      <c r="O350" s="266"/>
      <c r="P350" s="266"/>
      <c r="Q350" s="266"/>
      <c r="R350" s="266"/>
      <c r="S350" s="266"/>
      <c r="T350" s="267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T350" s="268" t="s">
        <v>153</v>
      </c>
      <c r="AU350" s="268" t="s">
        <v>87</v>
      </c>
      <c r="AV350" s="16" t="s">
        <v>149</v>
      </c>
      <c r="AW350" s="16" t="s">
        <v>37</v>
      </c>
      <c r="AX350" s="16" t="s">
        <v>85</v>
      </c>
      <c r="AY350" s="268" t="s">
        <v>137</v>
      </c>
    </row>
    <row r="351" s="2" customFormat="1" ht="24.15" customHeight="1">
      <c r="A351" s="41"/>
      <c r="B351" s="42"/>
      <c r="C351" s="207" t="s">
        <v>400</v>
      </c>
      <c r="D351" s="207" t="s">
        <v>144</v>
      </c>
      <c r="E351" s="208" t="s">
        <v>401</v>
      </c>
      <c r="F351" s="209" t="s">
        <v>402</v>
      </c>
      <c r="G351" s="210" t="s">
        <v>147</v>
      </c>
      <c r="H351" s="211">
        <v>47.503</v>
      </c>
      <c r="I351" s="212"/>
      <c r="J351" s="213">
        <f>ROUND(I351*H351,2)</f>
        <v>0</v>
      </c>
      <c r="K351" s="209" t="s">
        <v>148</v>
      </c>
      <c r="L351" s="47"/>
      <c r="M351" s="214" t="s">
        <v>19</v>
      </c>
      <c r="N351" s="215" t="s">
        <v>48</v>
      </c>
      <c r="O351" s="87"/>
      <c r="P351" s="216">
        <f>O351*H351</f>
        <v>0</v>
      </c>
      <c r="Q351" s="216">
        <v>0</v>
      </c>
      <c r="R351" s="216">
        <f>Q351*H351</f>
        <v>0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252</v>
      </c>
      <c r="AT351" s="218" t="s">
        <v>144</v>
      </c>
      <c r="AU351" s="218" t="s">
        <v>87</v>
      </c>
      <c r="AY351" s="20" t="s">
        <v>137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85</v>
      </c>
      <c r="BK351" s="219">
        <f>ROUND(I351*H351,2)</f>
        <v>0</v>
      </c>
      <c r="BL351" s="20" t="s">
        <v>252</v>
      </c>
      <c r="BM351" s="218" t="s">
        <v>403</v>
      </c>
    </row>
    <row r="352" s="2" customFormat="1">
      <c r="A352" s="41"/>
      <c r="B352" s="42"/>
      <c r="C352" s="43"/>
      <c r="D352" s="220" t="s">
        <v>151</v>
      </c>
      <c r="E352" s="43"/>
      <c r="F352" s="221" t="s">
        <v>404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151</v>
      </c>
      <c r="AU352" s="20" t="s">
        <v>87</v>
      </c>
    </row>
    <row r="353" s="13" customFormat="1">
      <c r="A353" s="13"/>
      <c r="B353" s="225"/>
      <c r="C353" s="226"/>
      <c r="D353" s="227" t="s">
        <v>153</v>
      </c>
      <c r="E353" s="228" t="s">
        <v>19</v>
      </c>
      <c r="F353" s="229" t="s">
        <v>155</v>
      </c>
      <c r="G353" s="226"/>
      <c r="H353" s="228" t="s">
        <v>19</v>
      </c>
      <c r="I353" s="230"/>
      <c r="J353" s="226"/>
      <c r="K353" s="226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153</v>
      </c>
      <c r="AU353" s="235" t="s">
        <v>87</v>
      </c>
      <c r="AV353" s="13" t="s">
        <v>85</v>
      </c>
      <c r="AW353" s="13" t="s">
        <v>37</v>
      </c>
      <c r="AX353" s="13" t="s">
        <v>77</v>
      </c>
      <c r="AY353" s="235" t="s">
        <v>137</v>
      </c>
    </row>
    <row r="354" s="14" customFormat="1">
      <c r="A354" s="14"/>
      <c r="B354" s="236"/>
      <c r="C354" s="237"/>
      <c r="D354" s="227" t="s">
        <v>153</v>
      </c>
      <c r="E354" s="238" t="s">
        <v>19</v>
      </c>
      <c r="F354" s="239" t="s">
        <v>405</v>
      </c>
      <c r="G354" s="237"/>
      <c r="H354" s="240">
        <v>21.082000000000001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6" t="s">
        <v>153</v>
      </c>
      <c r="AU354" s="246" t="s">
        <v>87</v>
      </c>
      <c r="AV354" s="14" t="s">
        <v>87</v>
      </c>
      <c r="AW354" s="14" t="s">
        <v>37</v>
      </c>
      <c r="AX354" s="14" t="s">
        <v>77</v>
      </c>
      <c r="AY354" s="246" t="s">
        <v>137</v>
      </c>
    </row>
    <row r="355" s="14" customFormat="1">
      <c r="A355" s="14"/>
      <c r="B355" s="236"/>
      <c r="C355" s="237"/>
      <c r="D355" s="227" t="s">
        <v>153</v>
      </c>
      <c r="E355" s="238" t="s">
        <v>19</v>
      </c>
      <c r="F355" s="239" t="s">
        <v>406</v>
      </c>
      <c r="G355" s="237"/>
      <c r="H355" s="240">
        <v>19.620999999999999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6" t="s">
        <v>153</v>
      </c>
      <c r="AU355" s="246" t="s">
        <v>87</v>
      </c>
      <c r="AV355" s="14" t="s">
        <v>87</v>
      </c>
      <c r="AW355" s="14" t="s">
        <v>37</v>
      </c>
      <c r="AX355" s="14" t="s">
        <v>77</v>
      </c>
      <c r="AY355" s="246" t="s">
        <v>137</v>
      </c>
    </row>
    <row r="356" s="15" customFormat="1">
      <c r="A356" s="15"/>
      <c r="B356" s="247"/>
      <c r="C356" s="248"/>
      <c r="D356" s="227" t="s">
        <v>153</v>
      </c>
      <c r="E356" s="249" t="s">
        <v>19</v>
      </c>
      <c r="F356" s="250" t="s">
        <v>158</v>
      </c>
      <c r="G356" s="248"/>
      <c r="H356" s="251">
        <v>40.703000000000003</v>
      </c>
      <c r="I356" s="252"/>
      <c r="J356" s="248"/>
      <c r="K356" s="248"/>
      <c r="L356" s="253"/>
      <c r="M356" s="254"/>
      <c r="N356" s="255"/>
      <c r="O356" s="255"/>
      <c r="P356" s="255"/>
      <c r="Q356" s="255"/>
      <c r="R356" s="255"/>
      <c r="S356" s="255"/>
      <c r="T356" s="25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7" t="s">
        <v>153</v>
      </c>
      <c r="AU356" s="257" t="s">
        <v>87</v>
      </c>
      <c r="AV356" s="15" t="s">
        <v>138</v>
      </c>
      <c r="AW356" s="15" t="s">
        <v>37</v>
      </c>
      <c r="AX356" s="15" t="s">
        <v>77</v>
      </c>
      <c r="AY356" s="257" t="s">
        <v>137</v>
      </c>
    </row>
    <row r="357" s="13" customFormat="1">
      <c r="A357" s="13"/>
      <c r="B357" s="225"/>
      <c r="C357" s="226"/>
      <c r="D357" s="227" t="s">
        <v>153</v>
      </c>
      <c r="E357" s="228" t="s">
        <v>19</v>
      </c>
      <c r="F357" s="229" t="s">
        <v>159</v>
      </c>
      <c r="G357" s="226"/>
      <c r="H357" s="228" t="s">
        <v>19</v>
      </c>
      <c r="I357" s="230"/>
      <c r="J357" s="226"/>
      <c r="K357" s="226"/>
      <c r="L357" s="231"/>
      <c r="M357" s="232"/>
      <c r="N357" s="233"/>
      <c r="O357" s="233"/>
      <c r="P357" s="233"/>
      <c r="Q357" s="233"/>
      <c r="R357" s="233"/>
      <c r="S357" s="233"/>
      <c r="T357" s="23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5" t="s">
        <v>153</v>
      </c>
      <c r="AU357" s="235" t="s">
        <v>87</v>
      </c>
      <c r="AV357" s="13" t="s">
        <v>85</v>
      </c>
      <c r="AW357" s="13" t="s">
        <v>37</v>
      </c>
      <c r="AX357" s="13" t="s">
        <v>77</v>
      </c>
      <c r="AY357" s="235" t="s">
        <v>137</v>
      </c>
    </row>
    <row r="358" s="14" customFormat="1">
      <c r="A358" s="14"/>
      <c r="B358" s="236"/>
      <c r="C358" s="237"/>
      <c r="D358" s="227" t="s">
        <v>153</v>
      </c>
      <c r="E358" s="238" t="s">
        <v>19</v>
      </c>
      <c r="F358" s="239" t="s">
        <v>160</v>
      </c>
      <c r="G358" s="237"/>
      <c r="H358" s="240">
        <v>6.7999999999999998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6" t="s">
        <v>153</v>
      </c>
      <c r="AU358" s="246" t="s">
        <v>87</v>
      </c>
      <c r="AV358" s="14" t="s">
        <v>87</v>
      </c>
      <c r="AW358" s="14" t="s">
        <v>37</v>
      </c>
      <c r="AX358" s="14" t="s">
        <v>77</v>
      </c>
      <c r="AY358" s="246" t="s">
        <v>137</v>
      </c>
    </row>
    <row r="359" s="15" customFormat="1">
      <c r="A359" s="15"/>
      <c r="B359" s="247"/>
      <c r="C359" s="248"/>
      <c r="D359" s="227" t="s">
        <v>153</v>
      </c>
      <c r="E359" s="249" t="s">
        <v>19</v>
      </c>
      <c r="F359" s="250" t="s">
        <v>158</v>
      </c>
      <c r="G359" s="248"/>
      <c r="H359" s="251">
        <v>6.7999999999999998</v>
      </c>
      <c r="I359" s="252"/>
      <c r="J359" s="248"/>
      <c r="K359" s="248"/>
      <c r="L359" s="253"/>
      <c r="M359" s="254"/>
      <c r="N359" s="255"/>
      <c r="O359" s="255"/>
      <c r="P359" s="255"/>
      <c r="Q359" s="255"/>
      <c r="R359" s="255"/>
      <c r="S359" s="255"/>
      <c r="T359" s="256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57" t="s">
        <v>153</v>
      </c>
      <c r="AU359" s="257" t="s">
        <v>87</v>
      </c>
      <c r="AV359" s="15" t="s">
        <v>138</v>
      </c>
      <c r="AW359" s="15" t="s">
        <v>37</v>
      </c>
      <c r="AX359" s="15" t="s">
        <v>77</v>
      </c>
      <c r="AY359" s="257" t="s">
        <v>137</v>
      </c>
    </row>
    <row r="360" s="16" customFormat="1">
      <c r="A360" s="16"/>
      <c r="B360" s="258"/>
      <c r="C360" s="259"/>
      <c r="D360" s="227" t="s">
        <v>153</v>
      </c>
      <c r="E360" s="260" t="s">
        <v>19</v>
      </c>
      <c r="F360" s="261" t="s">
        <v>161</v>
      </c>
      <c r="G360" s="259"/>
      <c r="H360" s="262">
        <v>47.503</v>
      </c>
      <c r="I360" s="263"/>
      <c r="J360" s="259"/>
      <c r="K360" s="259"/>
      <c r="L360" s="264"/>
      <c r="M360" s="265"/>
      <c r="N360" s="266"/>
      <c r="O360" s="266"/>
      <c r="P360" s="266"/>
      <c r="Q360" s="266"/>
      <c r="R360" s="266"/>
      <c r="S360" s="266"/>
      <c r="T360" s="267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T360" s="268" t="s">
        <v>153</v>
      </c>
      <c r="AU360" s="268" t="s">
        <v>87</v>
      </c>
      <c r="AV360" s="16" t="s">
        <v>149</v>
      </c>
      <c r="AW360" s="16" t="s">
        <v>37</v>
      </c>
      <c r="AX360" s="16" t="s">
        <v>85</v>
      </c>
      <c r="AY360" s="268" t="s">
        <v>137</v>
      </c>
    </row>
    <row r="361" s="2" customFormat="1" ht="24.15" customHeight="1">
      <c r="A361" s="41"/>
      <c r="B361" s="42"/>
      <c r="C361" s="207" t="s">
        <v>407</v>
      </c>
      <c r="D361" s="207" t="s">
        <v>144</v>
      </c>
      <c r="E361" s="208" t="s">
        <v>408</v>
      </c>
      <c r="F361" s="209" t="s">
        <v>409</v>
      </c>
      <c r="G361" s="210" t="s">
        <v>147</v>
      </c>
      <c r="H361" s="211">
        <v>47.503</v>
      </c>
      <c r="I361" s="212"/>
      <c r="J361" s="213">
        <f>ROUND(I361*H361,2)</f>
        <v>0</v>
      </c>
      <c r="K361" s="209" t="s">
        <v>148</v>
      </c>
      <c r="L361" s="47"/>
      <c r="M361" s="214" t="s">
        <v>19</v>
      </c>
      <c r="N361" s="215" t="s">
        <v>48</v>
      </c>
      <c r="O361" s="87"/>
      <c r="P361" s="216">
        <f>O361*H361</f>
        <v>0</v>
      </c>
      <c r="Q361" s="216">
        <v>0.00029999999999999997</v>
      </c>
      <c r="R361" s="216">
        <f>Q361*H361</f>
        <v>0.014250899999999999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252</v>
      </c>
      <c r="AT361" s="218" t="s">
        <v>144</v>
      </c>
      <c r="AU361" s="218" t="s">
        <v>87</v>
      </c>
      <c r="AY361" s="20" t="s">
        <v>137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85</v>
      </c>
      <c r="BK361" s="219">
        <f>ROUND(I361*H361,2)</f>
        <v>0</v>
      </c>
      <c r="BL361" s="20" t="s">
        <v>252</v>
      </c>
      <c r="BM361" s="218" t="s">
        <v>410</v>
      </c>
    </row>
    <row r="362" s="2" customFormat="1">
      <c r="A362" s="41"/>
      <c r="B362" s="42"/>
      <c r="C362" s="43"/>
      <c r="D362" s="220" t="s">
        <v>151</v>
      </c>
      <c r="E362" s="43"/>
      <c r="F362" s="221" t="s">
        <v>411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151</v>
      </c>
      <c r="AU362" s="20" t="s">
        <v>87</v>
      </c>
    </row>
    <row r="363" s="13" customFormat="1">
      <c r="A363" s="13"/>
      <c r="B363" s="225"/>
      <c r="C363" s="226"/>
      <c r="D363" s="227" t="s">
        <v>153</v>
      </c>
      <c r="E363" s="228" t="s">
        <v>19</v>
      </c>
      <c r="F363" s="229" t="s">
        <v>155</v>
      </c>
      <c r="G363" s="226"/>
      <c r="H363" s="228" t="s">
        <v>19</v>
      </c>
      <c r="I363" s="230"/>
      <c r="J363" s="226"/>
      <c r="K363" s="226"/>
      <c r="L363" s="231"/>
      <c r="M363" s="232"/>
      <c r="N363" s="233"/>
      <c r="O363" s="233"/>
      <c r="P363" s="233"/>
      <c r="Q363" s="233"/>
      <c r="R363" s="233"/>
      <c r="S363" s="233"/>
      <c r="T363" s="23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5" t="s">
        <v>153</v>
      </c>
      <c r="AU363" s="235" t="s">
        <v>87</v>
      </c>
      <c r="AV363" s="13" t="s">
        <v>85</v>
      </c>
      <c r="AW363" s="13" t="s">
        <v>37</v>
      </c>
      <c r="AX363" s="13" t="s">
        <v>77</v>
      </c>
      <c r="AY363" s="235" t="s">
        <v>137</v>
      </c>
    </row>
    <row r="364" s="14" customFormat="1">
      <c r="A364" s="14"/>
      <c r="B364" s="236"/>
      <c r="C364" s="237"/>
      <c r="D364" s="227" t="s">
        <v>153</v>
      </c>
      <c r="E364" s="238" t="s">
        <v>19</v>
      </c>
      <c r="F364" s="239" t="s">
        <v>405</v>
      </c>
      <c r="G364" s="237"/>
      <c r="H364" s="240">
        <v>21.082000000000001</v>
      </c>
      <c r="I364" s="241"/>
      <c r="J364" s="237"/>
      <c r="K364" s="237"/>
      <c r="L364" s="242"/>
      <c r="M364" s="243"/>
      <c r="N364" s="244"/>
      <c r="O364" s="244"/>
      <c r="P364" s="244"/>
      <c r="Q364" s="244"/>
      <c r="R364" s="244"/>
      <c r="S364" s="244"/>
      <c r="T364" s="24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6" t="s">
        <v>153</v>
      </c>
      <c r="AU364" s="246" t="s">
        <v>87</v>
      </c>
      <c r="AV364" s="14" t="s">
        <v>87</v>
      </c>
      <c r="AW364" s="14" t="s">
        <v>37</v>
      </c>
      <c r="AX364" s="14" t="s">
        <v>77</v>
      </c>
      <c r="AY364" s="246" t="s">
        <v>137</v>
      </c>
    </row>
    <row r="365" s="14" customFormat="1">
      <c r="A365" s="14"/>
      <c r="B365" s="236"/>
      <c r="C365" s="237"/>
      <c r="D365" s="227" t="s">
        <v>153</v>
      </c>
      <c r="E365" s="238" t="s">
        <v>19</v>
      </c>
      <c r="F365" s="239" t="s">
        <v>406</v>
      </c>
      <c r="G365" s="237"/>
      <c r="H365" s="240">
        <v>19.620999999999999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6" t="s">
        <v>153</v>
      </c>
      <c r="AU365" s="246" t="s">
        <v>87</v>
      </c>
      <c r="AV365" s="14" t="s">
        <v>87</v>
      </c>
      <c r="AW365" s="14" t="s">
        <v>37</v>
      </c>
      <c r="AX365" s="14" t="s">
        <v>77</v>
      </c>
      <c r="AY365" s="246" t="s">
        <v>137</v>
      </c>
    </row>
    <row r="366" s="15" customFormat="1">
      <c r="A366" s="15"/>
      <c r="B366" s="247"/>
      <c r="C366" s="248"/>
      <c r="D366" s="227" t="s">
        <v>153</v>
      </c>
      <c r="E366" s="249" t="s">
        <v>19</v>
      </c>
      <c r="F366" s="250" t="s">
        <v>158</v>
      </c>
      <c r="G366" s="248"/>
      <c r="H366" s="251">
        <v>40.703000000000003</v>
      </c>
      <c r="I366" s="252"/>
      <c r="J366" s="248"/>
      <c r="K366" s="248"/>
      <c r="L366" s="253"/>
      <c r="M366" s="254"/>
      <c r="N366" s="255"/>
      <c r="O366" s="255"/>
      <c r="P366" s="255"/>
      <c r="Q366" s="255"/>
      <c r="R366" s="255"/>
      <c r="S366" s="255"/>
      <c r="T366" s="256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57" t="s">
        <v>153</v>
      </c>
      <c r="AU366" s="257" t="s">
        <v>87</v>
      </c>
      <c r="AV366" s="15" t="s">
        <v>138</v>
      </c>
      <c r="AW366" s="15" t="s">
        <v>37</v>
      </c>
      <c r="AX366" s="15" t="s">
        <v>77</v>
      </c>
      <c r="AY366" s="257" t="s">
        <v>137</v>
      </c>
    </row>
    <row r="367" s="13" customFormat="1">
      <c r="A367" s="13"/>
      <c r="B367" s="225"/>
      <c r="C367" s="226"/>
      <c r="D367" s="227" t="s">
        <v>153</v>
      </c>
      <c r="E367" s="228" t="s">
        <v>19</v>
      </c>
      <c r="F367" s="229" t="s">
        <v>159</v>
      </c>
      <c r="G367" s="226"/>
      <c r="H367" s="228" t="s">
        <v>19</v>
      </c>
      <c r="I367" s="230"/>
      <c r="J367" s="226"/>
      <c r="K367" s="226"/>
      <c r="L367" s="231"/>
      <c r="M367" s="232"/>
      <c r="N367" s="233"/>
      <c r="O367" s="233"/>
      <c r="P367" s="233"/>
      <c r="Q367" s="233"/>
      <c r="R367" s="233"/>
      <c r="S367" s="233"/>
      <c r="T367" s="23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5" t="s">
        <v>153</v>
      </c>
      <c r="AU367" s="235" t="s">
        <v>87</v>
      </c>
      <c r="AV367" s="13" t="s">
        <v>85</v>
      </c>
      <c r="AW367" s="13" t="s">
        <v>37</v>
      </c>
      <c r="AX367" s="13" t="s">
        <v>77</v>
      </c>
      <c r="AY367" s="235" t="s">
        <v>137</v>
      </c>
    </row>
    <row r="368" s="14" customFormat="1">
      <c r="A368" s="14"/>
      <c r="B368" s="236"/>
      <c r="C368" s="237"/>
      <c r="D368" s="227" t="s">
        <v>153</v>
      </c>
      <c r="E368" s="238" t="s">
        <v>19</v>
      </c>
      <c r="F368" s="239" t="s">
        <v>160</v>
      </c>
      <c r="G368" s="237"/>
      <c r="H368" s="240">
        <v>6.7999999999999998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6" t="s">
        <v>153</v>
      </c>
      <c r="AU368" s="246" t="s">
        <v>87</v>
      </c>
      <c r="AV368" s="14" t="s">
        <v>87</v>
      </c>
      <c r="AW368" s="14" t="s">
        <v>37</v>
      </c>
      <c r="AX368" s="14" t="s">
        <v>77</v>
      </c>
      <c r="AY368" s="246" t="s">
        <v>137</v>
      </c>
    </row>
    <row r="369" s="15" customFormat="1">
      <c r="A369" s="15"/>
      <c r="B369" s="247"/>
      <c r="C369" s="248"/>
      <c r="D369" s="227" t="s">
        <v>153</v>
      </c>
      <c r="E369" s="249" t="s">
        <v>19</v>
      </c>
      <c r="F369" s="250" t="s">
        <v>158</v>
      </c>
      <c r="G369" s="248"/>
      <c r="H369" s="251">
        <v>6.7999999999999998</v>
      </c>
      <c r="I369" s="252"/>
      <c r="J369" s="248"/>
      <c r="K369" s="248"/>
      <c r="L369" s="253"/>
      <c r="M369" s="254"/>
      <c r="N369" s="255"/>
      <c r="O369" s="255"/>
      <c r="P369" s="255"/>
      <c r="Q369" s="255"/>
      <c r="R369" s="255"/>
      <c r="S369" s="255"/>
      <c r="T369" s="256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57" t="s">
        <v>153</v>
      </c>
      <c r="AU369" s="257" t="s">
        <v>87</v>
      </c>
      <c r="AV369" s="15" t="s">
        <v>138</v>
      </c>
      <c r="AW369" s="15" t="s">
        <v>37</v>
      </c>
      <c r="AX369" s="15" t="s">
        <v>77</v>
      </c>
      <c r="AY369" s="257" t="s">
        <v>137</v>
      </c>
    </row>
    <row r="370" s="16" customFormat="1">
      <c r="A370" s="16"/>
      <c r="B370" s="258"/>
      <c r="C370" s="259"/>
      <c r="D370" s="227" t="s">
        <v>153</v>
      </c>
      <c r="E370" s="260" t="s">
        <v>19</v>
      </c>
      <c r="F370" s="261" t="s">
        <v>161</v>
      </c>
      <c r="G370" s="259"/>
      <c r="H370" s="262">
        <v>47.503</v>
      </c>
      <c r="I370" s="263"/>
      <c r="J370" s="259"/>
      <c r="K370" s="259"/>
      <c r="L370" s="264"/>
      <c r="M370" s="265"/>
      <c r="N370" s="266"/>
      <c r="O370" s="266"/>
      <c r="P370" s="266"/>
      <c r="Q370" s="266"/>
      <c r="R370" s="266"/>
      <c r="S370" s="266"/>
      <c r="T370" s="267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T370" s="268" t="s">
        <v>153</v>
      </c>
      <c r="AU370" s="268" t="s">
        <v>87</v>
      </c>
      <c r="AV370" s="16" t="s">
        <v>149</v>
      </c>
      <c r="AW370" s="16" t="s">
        <v>37</v>
      </c>
      <c r="AX370" s="16" t="s">
        <v>85</v>
      </c>
      <c r="AY370" s="268" t="s">
        <v>137</v>
      </c>
    </row>
    <row r="371" s="2" customFormat="1" ht="24.15" customHeight="1">
      <c r="A371" s="41"/>
      <c r="B371" s="42"/>
      <c r="C371" s="207" t="s">
        <v>412</v>
      </c>
      <c r="D371" s="207" t="s">
        <v>144</v>
      </c>
      <c r="E371" s="208" t="s">
        <v>413</v>
      </c>
      <c r="F371" s="209" t="s">
        <v>414</v>
      </c>
      <c r="G371" s="210" t="s">
        <v>147</v>
      </c>
      <c r="H371" s="211">
        <v>8.6579999999999995</v>
      </c>
      <c r="I371" s="212"/>
      <c r="J371" s="213">
        <f>ROUND(I371*H371,2)</f>
        <v>0</v>
      </c>
      <c r="K371" s="209" t="s">
        <v>148</v>
      </c>
      <c r="L371" s="47"/>
      <c r="M371" s="214" t="s">
        <v>19</v>
      </c>
      <c r="N371" s="215" t="s">
        <v>48</v>
      </c>
      <c r="O371" s="87"/>
      <c r="P371" s="216">
        <f>O371*H371</f>
        <v>0</v>
      </c>
      <c r="Q371" s="216">
        <v>0.0015</v>
      </c>
      <c r="R371" s="216">
        <f>Q371*H371</f>
        <v>0.012987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252</v>
      </c>
      <c r="AT371" s="218" t="s">
        <v>144</v>
      </c>
      <c r="AU371" s="218" t="s">
        <v>87</v>
      </c>
      <c r="AY371" s="20" t="s">
        <v>137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20" t="s">
        <v>85</v>
      </c>
      <c r="BK371" s="219">
        <f>ROUND(I371*H371,2)</f>
        <v>0</v>
      </c>
      <c r="BL371" s="20" t="s">
        <v>252</v>
      </c>
      <c r="BM371" s="218" t="s">
        <v>415</v>
      </c>
    </row>
    <row r="372" s="2" customFormat="1">
      <c r="A372" s="41"/>
      <c r="B372" s="42"/>
      <c r="C372" s="43"/>
      <c r="D372" s="220" t="s">
        <v>151</v>
      </c>
      <c r="E372" s="43"/>
      <c r="F372" s="221" t="s">
        <v>416</v>
      </c>
      <c r="G372" s="43"/>
      <c r="H372" s="43"/>
      <c r="I372" s="222"/>
      <c r="J372" s="43"/>
      <c r="K372" s="43"/>
      <c r="L372" s="47"/>
      <c r="M372" s="223"/>
      <c r="N372" s="224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151</v>
      </c>
      <c r="AU372" s="20" t="s">
        <v>87</v>
      </c>
    </row>
    <row r="373" s="13" customFormat="1">
      <c r="A373" s="13"/>
      <c r="B373" s="225"/>
      <c r="C373" s="226"/>
      <c r="D373" s="227" t="s">
        <v>153</v>
      </c>
      <c r="E373" s="228" t="s">
        <v>19</v>
      </c>
      <c r="F373" s="229" t="s">
        <v>155</v>
      </c>
      <c r="G373" s="226"/>
      <c r="H373" s="228" t="s">
        <v>19</v>
      </c>
      <c r="I373" s="230"/>
      <c r="J373" s="226"/>
      <c r="K373" s="226"/>
      <c r="L373" s="231"/>
      <c r="M373" s="232"/>
      <c r="N373" s="233"/>
      <c r="O373" s="233"/>
      <c r="P373" s="233"/>
      <c r="Q373" s="233"/>
      <c r="R373" s="233"/>
      <c r="S373" s="233"/>
      <c r="T373" s="23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5" t="s">
        <v>153</v>
      </c>
      <c r="AU373" s="235" t="s">
        <v>87</v>
      </c>
      <c r="AV373" s="13" t="s">
        <v>85</v>
      </c>
      <c r="AW373" s="13" t="s">
        <v>37</v>
      </c>
      <c r="AX373" s="13" t="s">
        <v>77</v>
      </c>
      <c r="AY373" s="235" t="s">
        <v>137</v>
      </c>
    </row>
    <row r="374" s="14" customFormat="1">
      <c r="A374" s="14"/>
      <c r="B374" s="236"/>
      <c r="C374" s="237"/>
      <c r="D374" s="227" t="s">
        <v>153</v>
      </c>
      <c r="E374" s="238" t="s">
        <v>19</v>
      </c>
      <c r="F374" s="239" t="s">
        <v>417</v>
      </c>
      <c r="G374" s="237"/>
      <c r="H374" s="240">
        <v>2.6819999999999999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6" t="s">
        <v>153</v>
      </c>
      <c r="AU374" s="246" t="s">
        <v>87</v>
      </c>
      <c r="AV374" s="14" t="s">
        <v>87</v>
      </c>
      <c r="AW374" s="14" t="s">
        <v>37</v>
      </c>
      <c r="AX374" s="14" t="s">
        <v>77</v>
      </c>
      <c r="AY374" s="246" t="s">
        <v>137</v>
      </c>
    </row>
    <row r="375" s="14" customFormat="1">
      <c r="A375" s="14"/>
      <c r="B375" s="236"/>
      <c r="C375" s="237"/>
      <c r="D375" s="227" t="s">
        <v>153</v>
      </c>
      <c r="E375" s="238" t="s">
        <v>19</v>
      </c>
      <c r="F375" s="239" t="s">
        <v>418</v>
      </c>
      <c r="G375" s="237"/>
      <c r="H375" s="240">
        <v>5.976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153</v>
      </c>
      <c r="AU375" s="246" t="s">
        <v>87</v>
      </c>
      <c r="AV375" s="14" t="s">
        <v>87</v>
      </c>
      <c r="AW375" s="14" t="s">
        <v>37</v>
      </c>
      <c r="AX375" s="14" t="s">
        <v>77</v>
      </c>
      <c r="AY375" s="246" t="s">
        <v>137</v>
      </c>
    </row>
    <row r="376" s="16" customFormat="1">
      <c r="A376" s="16"/>
      <c r="B376" s="258"/>
      <c r="C376" s="259"/>
      <c r="D376" s="227" t="s">
        <v>153</v>
      </c>
      <c r="E376" s="260" t="s">
        <v>19</v>
      </c>
      <c r="F376" s="261" t="s">
        <v>161</v>
      </c>
      <c r="G376" s="259"/>
      <c r="H376" s="262">
        <v>8.6579999999999995</v>
      </c>
      <c r="I376" s="263"/>
      <c r="J376" s="259"/>
      <c r="K376" s="259"/>
      <c r="L376" s="264"/>
      <c r="M376" s="265"/>
      <c r="N376" s="266"/>
      <c r="O376" s="266"/>
      <c r="P376" s="266"/>
      <c r="Q376" s="266"/>
      <c r="R376" s="266"/>
      <c r="S376" s="266"/>
      <c r="T376" s="267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T376" s="268" t="s">
        <v>153</v>
      </c>
      <c r="AU376" s="268" t="s">
        <v>87</v>
      </c>
      <c r="AV376" s="16" t="s">
        <v>149</v>
      </c>
      <c r="AW376" s="16" t="s">
        <v>37</v>
      </c>
      <c r="AX376" s="16" t="s">
        <v>85</v>
      </c>
      <c r="AY376" s="268" t="s">
        <v>137</v>
      </c>
    </row>
    <row r="377" s="2" customFormat="1" ht="24.15" customHeight="1">
      <c r="A377" s="41"/>
      <c r="B377" s="42"/>
      <c r="C377" s="207" t="s">
        <v>419</v>
      </c>
      <c r="D377" s="207" t="s">
        <v>144</v>
      </c>
      <c r="E377" s="208" t="s">
        <v>420</v>
      </c>
      <c r="F377" s="209" t="s">
        <v>421</v>
      </c>
      <c r="G377" s="210" t="s">
        <v>351</v>
      </c>
      <c r="H377" s="211">
        <v>8.4000000000000004</v>
      </c>
      <c r="I377" s="212"/>
      <c r="J377" s="213">
        <f>ROUND(I377*H377,2)</f>
        <v>0</v>
      </c>
      <c r="K377" s="209" t="s">
        <v>148</v>
      </c>
      <c r="L377" s="47"/>
      <c r="M377" s="214" t="s">
        <v>19</v>
      </c>
      <c r="N377" s="215" t="s">
        <v>48</v>
      </c>
      <c r="O377" s="87"/>
      <c r="P377" s="216">
        <f>O377*H377</f>
        <v>0</v>
      </c>
      <c r="Q377" s="216">
        <v>0.00027999999999999998</v>
      </c>
      <c r="R377" s="216">
        <f>Q377*H377</f>
        <v>0.0023519999999999999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252</v>
      </c>
      <c r="AT377" s="218" t="s">
        <v>144</v>
      </c>
      <c r="AU377" s="218" t="s">
        <v>87</v>
      </c>
      <c r="AY377" s="20" t="s">
        <v>137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85</v>
      </c>
      <c r="BK377" s="219">
        <f>ROUND(I377*H377,2)</f>
        <v>0</v>
      </c>
      <c r="BL377" s="20" t="s">
        <v>252</v>
      </c>
      <c r="BM377" s="218" t="s">
        <v>422</v>
      </c>
    </row>
    <row r="378" s="2" customFormat="1">
      <c r="A378" s="41"/>
      <c r="B378" s="42"/>
      <c r="C378" s="43"/>
      <c r="D378" s="220" t="s">
        <v>151</v>
      </c>
      <c r="E378" s="43"/>
      <c r="F378" s="221" t="s">
        <v>423</v>
      </c>
      <c r="G378" s="43"/>
      <c r="H378" s="43"/>
      <c r="I378" s="222"/>
      <c r="J378" s="43"/>
      <c r="K378" s="43"/>
      <c r="L378" s="47"/>
      <c r="M378" s="223"/>
      <c r="N378" s="224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151</v>
      </c>
      <c r="AU378" s="20" t="s">
        <v>87</v>
      </c>
    </row>
    <row r="379" s="13" customFormat="1">
      <c r="A379" s="13"/>
      <c r="B379" s="225"/>
      <c r="C379" s="226"/>
      <c r="D379" s="227" t="s">
        <v>153</v>
      </c>
      <c r="E379" s="228" t="s">
        <v>19</v>
      </c>
      <c r="F379" s="229" t="s">
        <v>155</v>
      </c>
      <c r="G379" s="226"/>
      <c r="H379" s="228" t="s">
        <v>19</v>
      </c>
      <c r="I379" s="230"/>
      <c r="J379" s="226"/>
      <c r="K379" s="226"/>
      <c r="L379" s="231"/>
      <c r="M379" s="232"/>
      <c r="N379" s="233"/>
      <c r="O379" s="233"/>
      <c r="P379" s="233"/>
      <c r="Q379" s="233"/>
      <c r="R379" s="233"/>
      <c r="S379" s="233"/>
      <c r="T379" s="23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5" t="s">
        <v>153</v>
      </c>
      <c r="AU379" s="235" t="s">
        <v>87</v>
      </c>
      <c r="AV379" s="13" t="s">
        <v>85</v>
      </c>
      <c r="AW379" s="13" t="s">
        <v>37</v>
      </c>
      <c r="AX379" s="13" t="s">
        <v>77</v>
      </c>
      <c r="AY379" s="235" t="s">
        <v>137</v>
      </c>
    </row>
    <row r="380" s="14" customFormat="1">
      <c r="A380" s="14"/>
      <c r="B380" s="236"/>
      <c r="C380" s="237"/>
      <c r="D380" s="227" t="s">
        <v>153</v>
      </c>
      <c r="E380" s="238" t="s">
        <v>19</v>
      </c>
      <c r="F380" s="239" t="s">
        <v>424</v>
      </c>
      <c r="G380" s="237"/>
      <c r="H380" s="240">
        <v>1.8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6" t="s">
        <v>153</v>
      </c>
      <c r="AU380" s="246" t="s">
        <v>87</v>
      </c>
      <c r="AV380" s="14" t="s">
        <v>87</v>
      </c>
      <c r="AW380" s="14" t="s">
        <v>37</v>
      </c>
      <c r="AX380" s="14" t="s">
        <v>77</v>
      </c>
      <c r="AY380" s="246" t="s">
        <v>137</v>
      </c>
    </row>
    <row r="381" s="14" customFormat="1">
      <c r="A381" s="14"/>
      <c r="B381" s="236"/>
      <c r="C381" s="237"/>
      <c r="D381" s="227" t="s">
        <v>153</v>
      </c>
      <c r="E381" s="238" t="s">
        <v>19</v>
      </c>
      <c r="F381" s="239" t="s">
        <v>425</v>
      </c>
      <c r="G381" s="237"/>
      <c r="H381" s="240">
        <v>6.5999999999999996</v>
      </c>
      <c r="I381" s="241"/>
      <c r="J381" s="237"/>
      <c r="K381" s="237"/>
      <c r="L381" s="242"/>
      <c r="M381" s="243"/>
      <c r="N381" s="244"/>
      <c r="O381" s="244"/>
      <c r="P381" s="244"/>
      <c r="Q381" s="244"/>
      <c r="R381" s="244"/>
      <c r="S381" s="244"/>
      <c r="T381" s="24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6" t="s">
        <v>153</v>
      </c>
      <c r="AU381" s="246" t="s">
        <v>87</v>
      </c>
      <c r="AV381" s="14" t="s">
        <v>87</v>
      </c>
      <c r="AW381" s="14" t="s">
        <v>37</v>
      </c>
      <c r="AX381" s="14" t="s">
        <v>77</v>
      </c>
      <c r="AY381" s="246" t="s">
        <v>137</v>
      </c>
    </row>
    <row r="382" s="16" customFormat="1">
      <c r="A382" s="16"/>
      <c r="B382" s="258"/>
      <c r="C382" s="259"/>
      <c r="D382" s="227" t="s">
        <v>153</v>
      </c>
      <c r="E382" s="260" t="s">
        <v>19</v>
      </c>
      <c r="F382" s="261" t="s">
        <v>161</v>
      </c>
      <c r="G382" s="259"/>
      <c r="H382" s="262">
        <v>8.4000000000000004</v>
      </c>
      <c r="I382" s="263"/>
      <c r="J382" s="259"/>
      <c r="K382" s="259"/>
      <c r="L382" s="264"/>
      <c r="M382" s="265"/>
      <c r="N382" s="266"/>
      <c r="O382" s="266"/>
      <c r="P382" s="266"/>
      <c r="Q382" s="266"/>
      <c r="R382" s="266"/>
      <c r="S382" s="266"/>
      <c r="T382" s="267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T382" s="268" t="s">
        <v>153</v>
      </c>
      <c r="AU382" s="268" t="s">
        <v>87</v>
      </c>
      <c r="AV382" s="16" t="s">
        <v>149</v>
      </c>
      <c r="AW382" s="16" t="s">
        <v>37</v>
      </c>
      <c r="AX382" s="16" t="s">
        <v>85</v>
      </c>
      <c r="AY382" s="268" t="s">
        <v>137</v>
      </c>
    </row>
    <row r="383" s="2" customFormat="1" ht="37.8" customHeight="1">
      <c r="A383" s="41"/>
      <c r="B383" s="42"/>
      <c r="C383" s="207" t="s">
        <v>426</v>
      </c>
      <c r="D383" s="207" t="s">
        <v>144</v>
      </c>
      <c r="E383" s="208" t="s">
        <v>427</v>
      </c>
      <c r="F383" s="209" t="s">
        <v>428</v>
      </c>
      <c r="G383" s="210" t="s">
        <v>147</v>
      </c>
      <c r="H383" s="211">
        <v>40.703000000000003</v>
      </c>
      <c r="I383" s="212"/>
      <c r="J383" s="213">
        <f>ROUND(I383*H383,2)</f>
        <v>0</v>
      </c>
      <c r="K383" s="209" t="s">
        <v>148</v>
      </c>
      <c r="L383" s="47"/>
      <c r="M383" s="214" t="s">
        <v>19</v>
      </c>
      <c r="N383" s="215" t="s">
        <v>48</v>
      </c>
      <c r="O383" s="87"/>
      <c r="P383" s="216">
        <f>O383*H383</f>
        <v>0</v>
      </c>
      <c r="Q383" s="216">
        <v>0.0055799999999999999</v>
      </c>
      <c r="R383" s="216">
        <f>Q383*H383</f>
        <v>0.22712274000000002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252</v>
      </c>
      <c r="AT383" s="218" t="s">
        <v>144</v>
      </c>
      <c r="AU383" s="218" t="s">
        <v>87</v>
      </c>
      <c r="AY383" s="20" t="s">
        <v>137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85</v>
      </c>
      <c r="BK383" s="219">
        <f>ROUND(I383*H383,2)</f>
        <v>0</v>
      </c>
      <c r="BL383" s="20" t="s">
        <v>252</v>
      </c>
      <c r="BM383" s="218" t="s">
        <v>429</v>
      </c>
    </row>
    <row r="384" s="2" customFormat="1">
      <c r="A384" s="41"/>
      <c r="B384" s="42"/>
      <c r="C384" s="43"/>
      <c r="D384" s="220" t="s">
        <v>151</v>
      </c>
      <c r="E384" s="43"/>
      <c r="F384" s="221" t="s">
        <v>430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151</v>
      </c>
      <c r="AU384" s="20" t="s">
        <v>87</v>
      </c>
    </row>
    <row r="385" s="13" customFormat="1">
      <c r="A385" s="13"/>
      <c r="B385" s="225"/>
      <c r="C385" s="226"/>
      <c r="D385" s="227" t="s">
        <v>153</v>
      </c>
      <c r="E385" s="228" t="s">
        <v>19</v>
      </c>
      <c r="F385" s="229" t="s">
        <v>155</v>
      </c>
      <c r="G385" s="226"/>
      <c r="H385" s="228" t="s">
        <v>19</v>
      </c>
      <c r="I385" s="230"/>
      <c r="J385" s="226"/>
      <c r="K385" s="226"/>
      <c r="L385" s="231"/>
      <c r="M385" s="232"/>
      <c r="N385" s="233"/>
      <c r="O385" s="233"/>
      <c r="P385" s="233"/>
      <c r="Q385" s="233"/>
      <c r="R385" s="233"/>
      <c r="S385" s="233"/>
      <c r="T385" s="23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5" t="s">
        <v>153</v>
      </c>
      <c r="AU385" s="235" t="s">
        <v>87</v>
      </c>
      <c r="AV385" s="13" t="s">
        <v>85</v>
      </c>
      <c r="AW385" s="13" t="s">
        <v>37</v>
      </c>
      <c r="AX385" s="13" t="s">
        <v>77</v>
      </c>
      <c r="AY385" s="235" t="s">
        <v>137</v>
      </c>
    </row>
    <row r="386" s="14" customFormat="1">
      <c r="A386" s="14"/>
      <c r="B386" s="236"/>
      <c r="C386" s="237"/>
      <c r="D386" s="227" t="s">
        <v>153</v>
      </c>
      <c r="E386" s="238" t="s">
        <v>19</v>
      </c>
      <c r="F386" s="239" t="s">
        <v>405</v>
      </c>
      <c r="G386" s="237"/>
      <c r="H386" s="240">
        <v>21.082000000000001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153</v>
      </c>
      <c r="AU386" s="246" t="s">
        <v>87</v>
      </c>
      <c r="AV386" s="14" t="s">
        <v>87</v>
      </c>
      <c r="AW386" s="14" t="s">
        <v>37</v>
      </c>
      <c r="AX386" s="14" t="s">
        <v>77</v>
      </c>
      <c r="AY386" s="246" t="s">
        <v>137</v>
      </c>
    </row>
    <row r="387" s="14" customFormat="1">
      <c r="A387" s="14"/>
      <c r="B387" s="236"/>
      <c r="C387" s="237"/>
      <c r="D387" s="227" t="s">
        <v>153</v>
      </c>
      <c r="E387" s="238" t="s">
        <v>19</v>
      </c>
      <c r="F387" s="239" t="s">
        <v>406</v>
      </c>
      <c r="G387" s="237"/>
      <c r="H387" s="240">
        <v>19.620999999999999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6" t="s">
        <v>153</v>
      </c>
      <c r="AU387" s="246" t="s">
        <v>87</v>
      </c>
      <c r="AV387" s="14" t="s">
        <v>87</v>
      </c>
      <c r="AW387" s="14" t="s">
        <v>37</v>
      </c>
      <c r="AX387" s="14" t="s">
        <v>77</v>
      </c>
      <c r="AY387" s="246" t="s">
        <v>137</v>
      </c>
    </row>
    <row r="388" s="16" customFormat="1">
      <c r="A388" s="16"/>
      <c r="B388" s="258"/>
      <c r="C388" s="259"/>
      <c r="D388" s="227" t="s">
        <v>153</v>
      </c>
      <c r="E388" s="260" t="s">
        <v>19</v>
      </c>
      <c r="F388" s="261" t="s">
        <v>161</v>
      </c>
      <c r="G388" s="259"/>
      <c r="H388" s="262">
        <v>40.703000000000003</v>
      </c>
      <c r="I388" s="263"/>
      <c r="J388" s="259"/>
      <c r="K388" s="259"/>
      <c r="L388" s="264"/>
      <c r="M388" s="265"/>
      <c r="N388" s="266"/>
      <c r="O388" s="266"/>
      <c r="P388" s="266"/>
      <c r="Q388" s="266"/>
      <c r="R388" s="266"/>
      <c r="S388" s="266"/>
      <c r="T388" s="267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T388" s="268" t="s">
        <v>153</v>
      </c>
      <c r="AU388" s="268" t="s">
        <v>87</v>
      </c>
      <c r="AV388" s="16" t="s">
        <v>149</v>
      </c>
      <c r="AW388" s="16" t="s">
        <v>37</v>
      </c>
      <c r="AX388" s="16" t="s">
        <v>85</v>
      </c>
      <c r="AY388" s="268" t="s">
        <v>137</v>
      </c>
    </row>
    <row r="389" s="2" customFormat="1" ht="24.15" customHeight="1">
      <c r="A389" s="41"/>
      <c r="B389" s="42"/>
      <c r="C389" s="269" t="s">
        <v>431</v>
      </c>
      <c r="D389" s="269" t="s">
        <v>312</v>
      </c>
      <c r="E389" s="270" t="s">
        <v>432</v>
      </c>
      <c r="F389" s="271" t="s">
        <v>433</v>
      </c>
      <c r="G389" s="272" t="s">
        <v>147</v>
      </c>
      <c r="H389" s="273">
        <v>46.808</v>
      </c>
      <c r="I389" s="274"/>
      <c r="J389" s="275">
        <f>ROUND(I389*H389,2)</f>
        <v>0</v>
      </c>
      <c r="K389" s="271" t="s">
        <v>148</v>
      </c>
      <c r="L389" s="276"/>
      <c r="M389" s="277" t="s">
        <v>19</v>
      </c>
      <c r="N389" s="278" t="s">
        <v>48</v>
      </c>
      <c r="O389" s="87"/>
      <c r="P389" s="216">
        <f>O389*H389</f>
        <v>0</v>
      </c>
      <c r="Q389" s="216">
        <v>0.014290000000000001</v>
      </c>
      <c r="R389" s="216">
        <f>Q389*H389</f>
        <v>0.66888632000000003</v>
      </c>
      <c r="S389" s="216">
        <v>0</v>
      </c>
      <c r="T389" s="217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8" t="s">
        <v>315</v>
      </c>
      <c r="AT389" s="218" t="s">
        <v>312</v>
      </c>
      <c r="AU389" s="218" t="s">
        <v>87</v>
      </c>
      <c r="AY389" s="20" t="s">
        <v>137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20" t="s">
        <v>85</v>
      </c>
      <c r="BK389" s="219">
        <f>ROUND(I389*H389,2)</f>
        <v>0</v>
      </c>
      <c r="BL389" s="20" t="s">
        <v>252</v>
      </c>
      <c r="BM389" s="218" t="s">
        <v>434</v>
      </c>
    </row>
    <row r="390" s="14" customFormat="1">
      <c r="A390" s="14"/>
      <c r="B390" s="236"/>
      <c r="C390" s="237"/>
      <c r="D390" s="227" t="s">
        <v>153</v>
      </c>
      <c r="E390" s="238" t="s">
        <v>19</v>
      </c>
      <c r="F390" s="239" t="s">
        <v>435</v>
      </c>
      <c r="G390" s="237"/>
      <c r="H390" s="240">
        <v>46.808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6" t="s">
        <v>153</v>
      </c>
      <c r="AU390" s="246" t="s">
        <v>87</v>
      </c>
      <c r="AV390" s="14" t="s">
        <v>87</v>
      </c>
      <c r="AW390" s="14" t="s">
        <v>37</v>
      </c>
      <c r="AX390" s="14" t="s">
        <v>77</v>
      </c>
      <c r="AY390" s="246" t="s">
        <v>137</v>
      </c>
    </row>
    <row r="391" s="16" customFormat="1">
      <c r="A391" s="16"/>
      <c r="B391" s="258"/>
      <c r="C391" s="259"/>
      <c r="D391" s="227" t="s">
        <v>153</v>
      </c>
      <c r="E391" s="260" t="s">
        <v>19</v>
      </c>
      <c r="F391" s="261" t="s">
        <v>161</v>
      </c>
      <c r="G391" s="259"/>
      <c r="H391" s="262">
        <v>46.808</v>
      </c>
      <c r="I391" s="263"/>
      <c r="J391" s="259"/>
      <c r="K391" s="259"/>
      <c r="L391" s="264"/>
      <c r="M391" s="265"/>
      <c r="N391" s="266"/>
      <c r="O391" s="266"/>
      <c r="P391" s="266"/>
      <c r="Q391" s="266"/>
      <c r="R391" s="266"/>
      <c r="S391" s="266"/>
      <c r="T391" s="267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T391" s="268" t="s">
        <v>153</v>
      </c>
      <c r="AU391" s="268" t="s">
        <v>87</v>
      </c>
      <c r="AV391" s="16" t="s">
        <v>149</v>
      </c>
      <c r="AW391" s="16" t="s">
        <v>37</v>
      </c>
      <c r="AX391" s="16" t="s">
        <v>85</v>
      </c>
      <c r="AY391" s="268" t="s">
        <v>137</v>
      </c>
    </row>
    <row r="392" s="2" customFormat="1" ht="37.8" customHeight="1">
      <c r="A392" s="41"/>
      <c r="B392" s="42"/>
      <c r="C392" s="207" t="s">
        <v>436</v>
      </c>
      <c r="D392" s="207" t="s">
        <v>144</v>
      </c>
      <c r="E392" s="208" t="s">
        <v>437</v>
      </c>
      <c r="F392" s="209" t="s">
        <v>438</v>
      </c>
      <c r="G392" s="210" t="s">
        <v>147</v>
      </c>
      <c r="H392" s="211">
        <v>6.7999999999999998</v>
      </c>
      <c r="I392" s="212"/>
      <c r="J392" s="213">
        <f>ROUND(I392*H392,2)</f>
        <v>0</v>
      </c>
      <c r="K392" s="209" t="s">
        <v>148</v>
      </c>
      <c r="L392" s="47"/>
      <c r="M392" s="214" t="s">
        <v>19</v>
      </c>
      <c r="N392" s="215" t="s">
        <v>48</v>
      </c>
      <c r="O392" s="87"/>
      <c r="P392" s="216">
        <f>O392*H392</f>
        <v>0</v>
      </c>
      <c r="Q392" s="216">
        <v>0.0053800000000000002</v>
      </c>
      <c r="R392" s="216">
        <f>Q392*H392</f>
        <v>0.036583999999999998</v>
      </c>
      <c r="S392" s="216">
        <v>0</v>
      </c>
      <c r="T392" s="217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252</v>
      </c>
      <c r="AT392" s="218" t="s">
        <v>144</v>
      </c>
      <c r="AU392" s="218" t="s">
        <v>87</v>
      </c>
      <c r="AY392" s="20" t="s">
        <v>137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85</v>
      </c>
      <c r="BK392" s="219">
        <f>ROUND(I392*H392,2)</f>
        <v>0</v>
      </c>
      <c r="BL392" s="20" t="s">
        <v>252</v>
      </c>
      <c r="BM392" s="218" t="s">
        <v>439</v>
      </c>
    </row>
    <row r="393" s="2" customFormat="1">
      <c r="A393" s="41"/>
      <c r="B393" s="42"/>
      <c r="C393" s="43"/>
      <c r="D393" s="220" t="s">
        <v>151</v>
      </c>
      <c r="E393" s="43"/>
      <c r="F393" s="221" t="s">
        <v>440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151</v>
      </c>
      <c r="AU393" s="20" t="s">
        <v>87</v>
      </c>
    </row>
    <row r="394" s="13" customFormat="1">
      <c r="A394" s="13"/>
      <c r="B394" s="225"/>
      <c r="C394" s="226"/>
      <c r="D394" s="227" t="s">
        <v>153</v>
      </c>
      <c r="E394" s="228" t="s">
        <v>19</v>
      </c>
      <c r="F394" s="229" t="s">
        <v>159</v>
      </c>
      <c r="G394" s="226"/>
      <c r="H394" s="228" t="s">
        <v>19</v>
      </c>
      <c r="I394" s="230"/>
      <c r="J394" s="226"/>
      <c r="K394" s="226"/>
      <c r="L394" s="231"/>
      <c r="M394" s="232"/>
      <c r="N394" s="233"/>
      <c r="O394" s="233"/>
      <c r="P394" s="233"/>
      <c r="Q394" s="233"/>
      <c r="R394" s="233"/>
      <c r="S394" s="233"/>
      <c r="T394" s="23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5" t="s">
        <v>153</v>
      </c>
      <c r="AU394" s="235" t="s">
        <v>87</v>
      </c>
      <c r="AV394" s="13" t="s">
        <v>85</v>
      </c>
      <c r="AW394" s="13" t="s">
        <v>37</v>
      </c>
      <c r="AX394" s="13" t="s">
        <v>77</v>
      </c>
      <c r="AY394" s="235" t="s">
        <v>137</v>
      </c>
    </row>
    <row r="395" s="14" customFormat="1">
      <c r="A395" s="14"/>
      <c r="B395" s="236"/>
      <c r="C395" s="237"/>
      <c r="D395" s="227" t="s">
        <v>153</v>
      </c>
      <c r="E395" s="238" t="s">
        <v>19</v>
      </c>
      <c r="F395" s="239" t="s">
        <v>160</v>
      </c>
      <c r="G395" s="237"/>
      <c r="H395" s="240">
        <v>6.7999999999999998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6" t="s">
        <v>153</v>
      </c>
      <c r="AU395" s="246" t="s">
        <v>87</v>
      </c>
      <c r="AV395" s="14" t="s">
        <v>87</v>
      </c>
      <c r="AW395" s="14" t="s">
        <v>37</v>
      </c>
      <c r="AX395" s="14" t="s">
        <v>77</v>
      </c>
      <c r="AY395" s="246" t="s">
        <v>137</v>
      </c>
    </row>
    <row r="396" s="16" customFormat="1">
      <c r="A396" s="16"/>
      <c r="B396" s="258"/>
      <c r="C396" s="259"/>
      <c r="D396" s="227" t="s">
        <v>153</v>
      </c>
      <c r="E396" s="260" t="s">
        <v>19</v>
      </c>
      <c r="F396" s="261" t="s">
        <v>161</v>
      </c>
      <c r="G396" s="259"/>
      <c r="H396" s="262">
        <v>6.7999999999999998</v>
      </c>
      <c r="I396" s="263"/>
      <c r="J396" s="259"/>
      <c r="K396" s="259"/>
      <c r="L396" s="264"/>
      <c r="M396" s="265"/>
      <c r="N396" s="266"/>
      <c r="O396" s="266"/>
      <c r="P396" s="266"/>
      <c r="Q396" s="266"/>
      <c r="R396" s="266"/>
      <c r="S396" s="266"/>
      <c r="T396" s="267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T396" s="268" t="s">
        <v>153</v>
      </c>
      <c r="AU396" s="268" t="s">
        <v>87</v>
      </c>
      <c r="AV396" s="16" t="s">
        <v>149</v>
      </c>
      <c r="AW396" s="16" t="s">
        <v>37</v>
      </c>
      <c r="AX396" s="16" t="s">
        <v>85</v>
      </c>
      <c r="AY396" s="268" t="s">
        <v>137</v>
      </c>
    </row>
    <row r="397" s="2" customFormat="1" ht="24.15" customHeight="1">
      <c r="A397" s="41"/>
      <c r="B397" s="42"/>
      <c r="C397" s="269" t="s">
        <v>441</v>
      </c>
      <c r="D397" s="269" t="s">
        <v>312</v>
      </c>
      <c r="E397" s="270" t="s">
        <v>442</v>
      </c>
      <c r="F397" s="271" t="s">
        <v>443</v>
      </c>
      <c r="G397" s="272" t="s">
        <v>147</v>
      </c>
      <c r="H397" s="273">
        <v>7.8200000000000003</v>
      </c>
      <c r="I397" s="274"/>
      <c r="J397" s="275">
        <f>ROUND(I397*H397,2)</f>
        <v>0</v>
      </c>
      <c r="K397" s="271" t="s">
        <v>148</v>
      </c>
      <c r="L397" s="276"/>
      <c r="M397" s="277" t="s">
        <v>19</v>
      </c>
      <c r="N397" s="278" t="s">
        <v>48</v>
      </c>
      <c r="O397" s="87"/>
      <c r="P397" s="216">
        <f>O397*H397</f>
        <v>0</v>
      </c>
      <c r="Q397" s="216">
        <v>0.016</v>
      </c>
      <c r="R397" s="216">
        <f>Q397*H397</f>
        <v>0.12512000000000001</v>
      </c>
      <c r="S397" s="216">
        <v>0</v>
      </c>
      <c r="T397" s="217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8" t="s">
        <v>315</v>
      </c>
      <c r="AT397" s="218" t="s">
        <v>312</v>
      </c>
      <c r="AU397" s="218" t="s">
        <v>87</v>
      </c>
      <c r="AY397" s="20" t="s">
        <v>137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20" t="s">
        <v>85</v>
      </c>
      <c r="BK397" s="219">
        <f>ROUND(I397*H397,2)</f>
        <v>0</v>
      </c>
      <c r="BL397" s="20" t="s">
        <v>252</v>
      </c>
      <c r="BM397" s="218" t="s">
        <v>444</v>
      </c>
    </row>
    <row r="398" s="14" customFormat="1">
      <c r="A398" s="14"/>
      <c r="B398" s="236"/>
      <c r="C398" s="237"/>
      <c r="D398" s="227" t="s">
        <v>153</v>
      </c>
      <c r="E398" s="238" t="s">
        <v>19</v>
      </c>
      <c r="F398" s="239" t="s">
        <v>445</v>
      </c>
      <c r="G398" s="237"/>
      <c r="H398" s="240">
        <v>7.8200000000000003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153</v>
      </c>
      <c r="AU398" s="246" t="s">
        <v>87</v>
      </c>
      <c r="AV398" s="14" t="s">
        <v>87</v>
      </c>
      <c r="AW398" s="14" t="s">
        <v>37</v>
      </c>
      <c r="AX398" s="14" t="s">
        <v>77</v>
      </c>
      <c r="AY398" s="246" t="s">
        <v>137</v>
      </c>
    </row>
    <row r="399" s="16" customFormat="1">
      <c r="A399" s="16"/>
      <c r="B399" s="258"/>
      <c r="C399" s="259"/>
      <c r="D399" s="227" t="s">
        <v>153</v>
      </c>
      <c r="E399" s="260" t="s">
        <v>19</v>
      </c>
      <c r="F399" s="261" t="s">
        <v>161</v>
      </c>
      <c r="G399" s="259"/>
      <c r="H399" s="262">
        <v>7.8200000000000003</v>
      </c>
      <c r="I399" s="263"/>
      <c r="J399" s="259"/>
      <c r="K399" s="259"/>
      <c r="L399" s="264"/>
      <c r="M399" s="265"/>
      <c r="N399" s="266"/>
      <c r="O399" s="266"/>
      <c r="P399" s="266"/>
      <c r="Q399" s="266"/>
      <c r="R399" s="266"/>
      <c r="S399" s="266"/>
      <c r="T399" s="267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268" t="s">
        <v>153</v>
      </c>
      <c r="AU399" s="268" t="s">
        <v>87</v>
      </c>
      <c r="AV399" s="16" t="s">
        <v>149</v>
      </c>
      <c r="AW399" s="16" t="s">
        <v>37</v>
      </c>
      <c r="AX399" s="16" t="s">
        <v>85</v>
      </c>
      <c r="AY399" s="268" t="s">
        <v>137</v>
      </c>
    </row>
    <row r="400" s="2" customFormat="1" ht="24.15" customHeight="1">
      <c r="A400" s="41"/>
      <c r="B400" s="42"/>
      <c r="C400" s="207" t="s">
        <v>446</v>
      </c>
      <c r="D400" s="207" t="s">
        <v>144</v>
      </c>
      <c r="E400" s="208" t="s">
        <v>447</v>
      </c>
      <c r="F400" s="209" t="s">
        <v>448</v>
      </c>
      <c r="G400" s="210" t="s">
        <v>351</v>
      </c>
      <c r="H400" s="211">
        <v>28.620000000000001</v>
      </c>
      <c r="I400" s="212"/>
      <c r="J400" s="213">
        <f>ROUND(I400*H400,2)</f>
        <v>0</v>
      </c>
      <c r="K400" s="209" t="s">
        <v>148</v>
      </c>
      <c r="L400" s="47"/>
      <c r="M400" s="214" t="s">
        <v>19</v>
      </c>
      <c r="N400" s="215" t="s">
        <v>48</v>
      </c>
      <c r="O400" s="87"/>
      <c r="P400" s="216">
        <f>O400*H400</f>
        <v>0</v>
      </c>
      <c r="Q400" s="216">
        <v>9.0000000000000006E-05</v>
      </c>
      <c r="R400" s="216">
        <f>Q400*H400</f>
        <v>0.0025758000000000001</v>
      </c>
      <c r="S400" s="216">
        <v>0</v>
      </c>
      <c r="T400" s="217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8" t="s">
        <v>252</v>
      </c>
      <c r="AT400" s="218" t="s">
        <v>144</v>
      </c>
      <c r="AU400" s="218" t="s">
        <v>87</v>
      </c>
      <c r="AY400" s="20" t="s">
        <v>137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20" t="s">
        <v>85</v>
      </c>
      <c r="BK400" s="219">
        <f>ROUND(I400*H400,2)</f>
        <v>0</v>
      </c>
      <c r="BL400" s="20" t="s">
        <v>252</v>
      </c>
      <c r="BM400" s="218" t="s">
        <v>449</v>
      </c>
    </row>
    <row r="401" s="2" customFormat="1">
      <c r="A401" s="41"/>
      <c r="B401" s="42"/>
      <c r="C401" s="43"/>
      <c r="D401" s="220" t="s">
        <v>151</v>
      </c>
      <c r="E401" s="43"/>
      <c r="F401" s="221" t="s">
        <v>450</v>
      </c>
      <c r="G401" s="43"/>
      <c r="H401" s="43"/>
      <c r="I401" s="222"/>
      <c r="J401" s="43"/>
      <c r="K401" s="43"/>
      <c r="L401" s="47"/>
      <c r="M401" s="223"/>
      <c r="N401" s="224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151</v>
      </c>
      <c r="AU401" s="20" t="s">
        <v>87</v>
      </c>
    </row>
    <row r="402" s="13" customFormat="1">
      <c r="A402" s="13"/>
      <c r="B402" s="225"/>
      <c r="C402" s="226"/>
      <c r="D402" s="227" t="s">
        <v>153</v>
      </c>
      <c r="E402" s="228" t="s">
        <v>19</v>
      </c>
      <c r="F402" s="229" t="s">
        <v>155</v>
      </c>
      <c r="G402" s="226"/>
      <c r="H402" s="228" t="s">
        <v>19</v>
      </c>
      <c r="I402" s="230"/>
      <c r="J402" s="226"/>
      <c r="K402" s="226"/>
      <c r="L402" s="231"/>
      <c r="M402" s="232"/>
      <c r="N402" s="233"/>
      <c r="O402" s="233"/>
      <c r="P402" s="233"/>
      <c r="Q402" s="233"/>
      <c r="R402" s="233"/>
      <c r="S402" s="233"/>
      <c r="T402" s="23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5" t="s">
        <v>153</v>
      </c>
      <c r="AU402" s="235" t="s">
        <v>87</v>
      </c>
      <c r="AV402" s="13" t="s">
        <v>85</v>
      </c>
      <c r="AW402" s="13" t="s">
        <v>37</v>
      </c>
      <c r="AX402" s="13" t="s">
        <v>77</v>
      </c>
      <c r="AY402" s="235" t="s">
        <v>137</v>
      </c>
    </row>
    <row r="403" s="14" customFormat="1">
      <c r="A403" s="14"/>
      <c r="B403" s="236"/>
      <c r="C403" s="237"/>
      <c r="D403" s="227" t="s">
        <v>153</v>
      </c>
      <c r="E403" s="238" t="s">
        <v>19</v>
      </c>
      <c r="F403" s="239" t="s">
        <v>451</v>
      </c>
      <c r="G403" s="237"/>
      <c r="H403" s="240">
        <v>12.380000000000001</v>
      </c>
      <c r="I403" s="241"/>
      <c r="J403" s="237"/>
      <c r="K403" s="237"/>
      <c r="L403" s="242"/>
      <c r="M403" s="243"/>
      <c r="N403" s="244"/>
      <c r="O403" s="244"/>
      <c r="P403" s="244"/>
      <c r="Q403" s="244"/>
      <c r="R403" s="244"/>
      <c r="S403" s="244"/>
      <c r="T403" s="24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6" t="s">
        <v>153</v>
      </c>
      <c r="AU403" s="246" t="s">
        <v>87</v>
      </c>
      <c r="AV403" s="14" t="s">
        <v>87</v>
      </c>
      <c r="AW403" s="14" t="s">
        <v>37</v>
      </c>
      <c r="AX403" s="14" t="s">
        <v>77</v>
      </c>
      <c r="AY403" s="246" t="s">
        <v>137</v>
      </c>
    </row>
    <row r="404" s="14" customFormat="1">
      <c r="A404" s="14"/>
      <c r="B404" s="236"/>
      <c r="C404" s="237"/>
      <c r="D404" s="227" t="s">
        <v>153</v>
      </c>
      <c r="E404" s="238" t="s">
        <v>19</v>
      </c>
      <c r="F404" s="239" t="s">
        <v>452</v>
      </c>
      <c r="G404" s="237"/>
      <c r="H404" s="240">
        <v>16.239999999999998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6" t="s">
        <v>153</v>
      </c>
      <c r="AU404" s="246" t="s">
        <v>87</v>
      </c>
      <c r="AV404" s="14" t="s">
        <v>87</v>
      </c>
      <c r="AW404" s="14" t="s">
        <v>37</v>
      </c>
      <c r="AX404" s="14" t="s">
        <v>77</v>
      </c>
      <c r="AY404" s="246" t="s">
        <v>137</v>
      </c>
    </row>
    <row r="405" s="16" customFormat="1">
      <c r="A405" s="16"/>
      <c r="B405" s="258"/>
      <c r="C405" s="259"/>
      <c r="D405" s="227" t="s">
        <v>153</v>
      </c>
      <c r="E405" s="260" t="s">
        <v>19</v>
      </c>
      <c r="F405" s="261" t="s">
        <v>161</v>
      </c>
      <c r="G405" s="259"/>
      <c r="H405" s="262">
        <v>28.619999999999997</v>
      </c>
      <c r="I405" s="263"/>
      <c r="J405" s="259"/>
      <c r="K405" s="259"/>
      <c r="L405" s="264"/>
      <c r="M405" s="265"/>
      <c r="N405" s="266"/>
      <c r="O405" s="266"/>
      <c r="P405" s="266"/>
      <c r="Q405" s="266"/>
      <c r="R405" s="266"/>
      <c r="S405" s="266"/>
      <c r="T405" s="267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T405" s="268" t="s">
        <v>153</v>
      </c>
      <c r="AU405" s="268" t="s">
        <v>87</v>
      </c>
      <c r="AV405" s="16" t="s">
        <v>149</v>
      </c>
      <c r="AW405" s="16" t="s">
        <v>37</v>
      </c>
      <c r="AX405" s="16" t="s">
        <v>85</v>
      </c>
      <c r="AY405" s="268" t="s">
        <v>137</v>
      </c>
    </row>
    <row r="406" s="2" customFormat="1" ht="33" customHeight="1">
      <c r="A406" s="41"/>
      <c r="B406" s="42"/>
      <c r="C406" s="207" t="s">
        <v>453</v>
      </c>
      <c r="D406" s="207" t="s">
        <v>144</v>
      </c>
      <c r="E406" s="208" t="s">
        <v>454</v>
      </c>
      <c r="F406" s="209" t="s">
        <v>455</v>
      </c>
      <c r="G406" s="210" t="s">
        <v>351</v>
      </c>
      <c r="H406" s="211">
        <v>10.68</v>
      </c>
      <c r="I406" s="212"/>
      <c r="J406" s="213">
        <f>ROUND(I406*H406,2)</f>
        <v>0</v>
      </c>
      <c r="K406" s="209" t="s">
        <v>148</v>
      </c>
      <c r="L406" s="47"/>
      <c r="M406" s="214" t="s">
        <v>19</v>
      </c>
      <c r="N406" s="215" t="s">
        <v>48</v>
      </c>
      <c r="O406" s="87"/>
      <c r="P406" s="216">
        <f>O406*H406</f>
        <v>0</v>
      </c>
      <c r="Q406" s="216">
        <v>0.00020000000000000001</v>
      </c>
      <c r="R406" s="216">
        <f>Q406*H406</f>
        <v>0.0021359999999999999</v>
      </c>
      <c r="S406" s="216">
        <v>0</v>
      </c>
      <c r="T406" s="217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8" t="s">
        <v>252</v>
      </c>
      <c r="AT406" s="218" t="s">
        <v>144</v>
      </c>
      <c r="AU406" s="218" t="s">
        <v>87</v>
      </c>
      <c r="AY406" s="20" t="s">
        <v>137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20" t="s">
        <v>85</v>
      </c>
      <c r="BK406" s="219">
        <f>ROUND(I406*H406,2)</f>
        <v>0</v>
      </c>
      <c r="BL406" s="20" t="s">
        <v>252</v>
      </c>
      <c r="BM406" s="218" t="s">
        <v>456</v>
      </c>
    </row>
    <row r="407" s="2" customFormat="1">
      <c r="A407" s="41"/>
      <c r="B407" s="42"/>
      <c r="C407" s="43"/>
      <c r="D407" s="220" t="s">
        <v>151</v>
      </c>
      <c r="E407" s="43"/>
      <c r="F407" s="221" t="s">
        <v>457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151</v>
      </c>
      <c r="AU407" s="20" t="s">
        <v>87</v>
      </c>
    </row>
    <row r="408" s="13" customFormat="1">
      <c r="A408" s="13"/>
      <c r="B408" s="225"/>
      <c r="C408" s="226"/>
      <c r="D408" s="227" t="s">
        <v>153</v>
      </c>
      <c r="E408" s="228" t="s">
        <v>19</v>
      </c>
      <c r="F408" s="229" t="s">
        <v>155</v>
      </c>
      <c r="G408" s="226"/>
      <c r="H408" s="228" t="s">
        <v>19</v>
      </c>
      <c r="I408" s="230"/>
      <c r="J408" s="226"/>
      <c r="K408" s="226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153</v>
      </c>
      <c r="AU408" s="235" t="s">
        <v>87</v>
      </c>
      <c r="AV408" s="13" t="s">
        <v>85</v>
      </c>
      <c r="AW408" s="13" t="s">
        <v>37</v>
      </c>
      <c r="AX408" s="13" t="s">
        <v>77</v>
      </c>
      <c r="AY408" s="235" t="s">
        <v>137</v>
      </c>
    </row>
    <row r="409" s="14" customFormat="1">
      <c r="A409" s="14"/>
      <c r="B409" s="236"/>
      <c r="C409" s="237"/>
      <c r="D409" s="227" t="s">
        <v>153</v>
      </c>
      <c r="E409" s="238" t="s">
        <v>19</v>
      </c>
      <c r="F409" s="239" t="s">
        <v>458</v>
      </c>
      <c r="G409" s="237"/>
      <c r="H409" s="240">
        <v>1.46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6" t="s">
        <v>153</v>
      </c>
      <c r="AU409" s="246" t="s">
        <v>87</v>
      </c>
      <c r="AV409" s="14" t="s">
        <v>87</v>
      </c>
      <c r="AW409" s="14" t="s">
        <v>37</v>
      </c>
      <c r="AX409" s="14" t="s">
        <v>77</v>
      </c>
      <c r="AY409" s="246" t="s">
        <v>137</v>
      </c>
    </row>
    <row r="410" s="14" customFormat="1">
      <c r="A410" s="14"/>
      <c r="B410" s="236"/>
      <c r="C410" s="237"/>
      <c r="D410" s="227" t="s">
        <v>153</v>
      </c>
      <c r="E410" s="238" t="s">
        <v>19</v>
      </c>
      <c r="F410" s="239" t="s">
        <v>459</v>
      </c>
      <c r="G410" s="237"/>
      <c r="H410" s="240">
        <v>9.2200000000000006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6" t="s">
        <v>153</v>
      </c>
      <c r="AU410" s="246" t="s">
        <v>87</v>
      </c>
      <c r="AV410" s="14" t="s">
        <v>87</v>
      </c>
      <c r="AW410" s="14" t="s">
        <v>37</v>
      </c>
      <c r="AX410" s="14" t="s">
        <v>77</v>
      </c>
      <c r="AY410" s="246" t="s">
        <v>137</v>
      </c>
    </row>
    <row r="411" s="16" customFormat="1">
      <c r="A411" s="16"/>
      <c r="B411" s="258"/>
      <c r="C411" s="259"/>
      <c r="D411" s="227" t="s">
        <v>153</v>
      </c>
      <c r="E411" s="260" t="s">
        <v>19</v>
      </c>
      <c r="F411" s="261" t="s">
        <v>161</v>
      </c>
      <c r="G411" s="259"/>
      <c r="H411" s="262">
        <v>10.68</v>
      </c>
      <c r="I411" s="263"/>
      <c r="J411" s="259"/>
      <c r="K411" s="259"/>
      <c r="L411" s="264"/>
      <c r="M411" s="265"/>
      <c r="N411" s="266"/>
      <c r="O411" s="266"/>
      <c r="P411" s="266"/>
      <c r="Q411" s="266"/>
      <c r="R411" s="266"/>
      <c r="S411" s="266"/>
      <c r="T411" s="267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T411" s="268" t="s">
        <v>153</v>
      </c>
      <c r="AU411" s="268" t="s">
        <v>87</v>
      </c>
      <c r="AV411" s="16" t="s">
        <v>149</v>
      </c>
      <c r="AW411" s="16" t="s">
        <v>37</v>
      </c>
      <c r="AX411" s="16" t="s">
        <v>85</v>
      </c>
      <c r="AY411" s="268" t="s">
        <v>137</v>
      </c>
    </row>
    <row r="412" s="2" customFormat="1" ht="33" customHeight="1">
      <c r="A412" s="41"/>
      <c r="B412" s="42"/>
      <c r="C412" s="207" t="s">
        <v>460</v>
      </c>
      <c r="D412" s="207" t="s">
        <v>144</v>
      </c>
      <c r="E412" s="208" t="s">
        <v>461</v>
      </c>
      <c r="F412" s="209" t="s">
        <v>462</v>
      </c>
      <c r="G412" s="210" t="s">
        <v>351</v>
      </c>
      <c r="H412" s="211">
        <v>18.559999999999999</v>
      </c>
      <c r="I412" s="212"/>
      <c r="J412" s="213">
        <f>ROUND(I412*H412,2)</f>
        <v>0</v>
      </c>
      <c r="K412" s="209" t="s">
        <v>148</v>
      </c>
      <c r="L412" s="47"/>
      <c r="M412" s="214" t="s">
        <v>19</v>
      </c>
      <c r="N412" s="215" t="s">
        <v>48</v>
      </c>
      <c r="O412" s="87"/>
      <c r="P412" s="216">
        <f>O412*H412</f>
        <v>0</v>
      </c>
      <c r="Q412" s="216">
        <v>0.00018000000000000001</v>
      </c>
      <c r="R412" s="216">
        <f>Q412*H412</f>
        <v>0.0033408000000000001</v>
      </c>
      <c r="S412" s="216">
        <v>0</v>
      </c>
      <c r="T412" s="217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18" t="s">
        <v>252</v>
      </c>
      <c r="AT412" s="218" t="s">
        <v>144</v>
      </c>
      <c r="AU412" s="218" t="s">
        <v>87</v>
      </c>
      <c r="AY412" s="20" t="s">
        <v>137</v>
      </c>
      <c r="BE412" s="219">
        <f>IF(N412="základní",J412,0)</f>
        <v>0</v>
      </c>
      <c r="BF412" s="219">
        <f>IF(N412="snížená",J412,0)</f>
        <v>0</v>
      </c>
      <c r="BG412" s="219">
        <f>IF(N412="zákl. přenesená",J412,0)</f>
        <v>0</v>
      </c>
      <c r="BH412" s="219">
        <f>IF(N412="sníž. přenesená",J412,0)</f>
        <v>0</v>
      </c>
      <c r="BI412" s="219">
        <f>IF(N412="nulová",J412,0)</f>
        <v>0</v>
      </c>
      <c r="BJ412" s="20" t="s">
        <v>85</v>
      </c>
      <c r="BK412" s="219">
        <f>ROUND(I412*H412,2)</f>
        <v>0</v>
      </c>
      <c r="BL412" s="20" t="s">
        <v>252</v>
      </c>
      <c r="BM412" s="218" t="s">
        <v>463</v>
      </c>
    </row>
    <row r="413" s="2" customFormat="1">
      <c r="A413" s="41"/>
      <c r="B413" s="42"/>
      <c r="C413" s="43"/>
      <c r="D413" s="220" t="s">
        <v>151</v>
      </c>
      <c r="E413" s="43"/>
      <c r="F413" s="221" t="s">
        <v>464</v>
      </c>
      <c r="G413" s="43"/>
      <c r="H413" s="43"/>
      <c r="I413" s="222"/>
      <c r="J413" s="43"/>
      <c r="K413" s="43"/>
      <c r="L413" s="47"/>
      <c r="M413" s="223"/>
      <c r="N413" s="224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151</v>
      </c>
      <c r="AU413" s="20" t="s">
        <v>87</v>
      </c>
    </row>
    <row r="414" s="13" customFormat="1">
      <c r="A414" s="13"/>
      <c r="B414" s="225"/>
      <c r="C414" s="226"/>
      <c r="D414" s="227" t="s">
        <v>153</v>
      </c>
      <c r="E414" s="228" t="s">
        <v>19</v>
      </c>
      <c r="F414" s="229" t="s">
        <v>155</v>
      </c>
      <c r="G414" s="226"/>
      <c r="H414" s="228" t="s">
        <v>19</v>
      </c>
      <c r="I414" s="230"/>
      <c r="J414" s="226"/>
      <c r="K414" s="226"/>
      <c r="L414" s="231"/>
      <c r="M414" s="232"/>
      <c r="N414" s="233"/>
      <c r="O414" s="233"/>
      <c r="P414" s="233"/>
      <c r="Q414" s="233"/>
      <c r="R414" s="233"/>
      <c r="S414" s="233"/>
      <c r="T414" s="23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5" t="s">
        <v>153</v>
      </c>
      <c r="AU414" s="235" t="s">
        <v>87</v>
      </c>
      <c r="AV414" s="13" t="s">
        <v>85</v>
      </c>
      <c r="AW414" s="13" t="s">
        <v>37</v>
      </c>
      <c r="AX414" s="13" t="s">
        <v>77</v>
      </c>
      <c r="AY414" s="235" t="s">
        <v>137</v>
      </c>
    </row>
    <row r="415" s="14" customFormat="1">
      <c r="A415" s="14"/>
      <c r="B415" s="236"/>
      <c r="C415" s="237"/>
      <c r="D415" s="227" t="s">
        <v>153</v>
      </c>
      <c r="E415" s="238" t="s">
        <v>19</v>
      </c>
      <c r="F415" s="239" t="s">
        <v>465</v>
      </c>
      <c r="G415" s="237"/>
      <c r="H415" s="240">
        <v>8.4399999999999995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6" t="s">
        <v>153</v>
      </c>
      <c r="AU415" s="246" t="s">
        <v>87</v>
      </c>
      <c r="AV415" s="14" t="s">
        <v>87</v>
      </c>
      <c r="AW415" s="14" t="s">
        <v>37</v>
      </c>
      <c r="AX415" s="14" t="s">
        <v>77</v>
      </c>
      <c r="AY415" s="246" t="s">
        <v>137</v>
      </c>
    </row>
    <row r="416" s="14" customFormat="1">
      <c r="A416" s="14"/>
      <c r="B416" s="236"/>
      <c r="C416" s="237"/>
      <c r="D416" s="227" t="s">
        <v>153</v>
      </c>
      <c r="E416" s="238" t="s">
        <v>19</v>
      </c>
      <c r="F416" s="239" t="s">
        <v>466</v>
      </c>
      <c r="G416" s="237"/>
      <c r="H416" s="240">
        <v>10.119999999999999</v>
      </c>
      <c r="I416" s="241"/>
      <c r="J416" s="237"/>
      <c r="K416" s="237"/>
      <c r="L416" s="242"/>
      <c r="M416" s="243"/>
      <c r="N416" s="244"/>
      <c r="O416" s="244"/>
      <c r="P416" s="244"/>
      <c r="Q416" s="244"/>
      <c r="R416" s="244"/>
      <c r="S416" s="244"/>
      <c r="T416" s="24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6" t="s">
        <v>153</v>
      </c>
      <c r="AU416" s="246" t="s">
        <v>87</v>
      </c>
      <c r="AV416" s="14" t="s">
        <v>87</v>
      </c>
      <c r="AW416" s="14" t="s">
        <v>37</v>
      </c>
      <c r="AX416" s="14" t="s">
        <v>77</v>
      </c>
      <c r="AY416" s="246" t="s">
        <v>137</v>
      </c>
    </row>
    <row r="417" s="16" customFormat="1">
      <c r="A417" s="16"/>
      <c r="B417" s="258"/>
      <c r="C417" s="259"/>
      <c r="D417" s="227" t="s">
        <v>153</v>
      </c>
      <c r="E417" s="260" t="s">
        <v>19</v>
      </c>
      <c r="F417" s="261" t="s">
        <v>161</v>
      </c>
      <c r="G417" s="259"/>
      <c r="H417" s="262">
        <v>18.559999999999999</v>
      </c>
      <c r="I417" s="263"/>
      <c r="J417" s="259"/>
      <c r="K417" s="259"/>
      <c r="L417" s="264"/>
      <c r="M417" s="265"/>
      <c r="N417" s="266"/>
      <c r="O417" s="266"/>
      <c r="P417" s="266"/>
      <c r="Q417" s="266"/>
      <c r="R417" s="266"/>
      <c r="S417" s="266"/>
      <c r="T417" s="267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T417" s="268" t="s">
        <v>153</v>
      </c>
      <c r="AU417" s="268" t="s">
        <v>87</v>
      </c>
      <c r="AV417" s="16" t="s">
        <v>149</v>
      </c>
      <c r="AW417" s="16" t="s">
        <v>37</v>
      </c>
      <c r="AX417" s="16" t="s">
        <v>85</v>
      </c>
      <c r="AY417" s="268" t="s">
        <v>137</v>
      </c>
    </row>
    <row r="418" s="2" customFormat="1" ht="16.5" customHeight="1">
      <c r="A418" s="41"/>
      <c r="B418" s="42"/>
      <c r="C418" s="269" t="s">
        <v>467</v>
      </c>
      <c r="D418" s="269" t="s">
        <v>312</v>
      </c>
      <c r="E418" s="270" t="s">
        <v>468</v>
      </c>
      <c r="F418" s="271" t="s">
        <v>469</v>
      </c>
      <c r="G418" s="272" t="s">
        <v>351</v>
      </c>
      <c r="H418" s="273">
        <v>33.625999999999998</v>
      </c>
      <c r="I418" s="274"/>
      <c r="J418" s="275">
        <f>ROUND(I418*H418,2)</f>
        <v>0</v>
      </c>
      <c r="K418" s="271" t="s">
        <v>148</v>
      </c>
      <c r="L418" s="276"/>
      <c r="M418" s="277" t="s">
        <v>19</v>
      </c>
      <c r="N418" s="278" t="s">
        <v>48</v>
      </c>
      <c r="O418" s="87"/>
      <c r="P418" s="216">
        <f>O418*H418</f>
        <v>0</v>
      </c>
      <c r="Q418" s="216">
        <v>0.00032000000000000003</v>
      </c>
      <c r="R418" s="216">
        <f>Q418*H418</f>
        <v>0.01076032</v>
      </c>
      <c r="S418" s="216">
        <v>0</v>
      </c>
      <c r="T418" s="217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8" t="s">
        <v>315</v>
      </c>
      <c r="AT418" s="218" t="s">
        <v>312</v>
      </c>
      <c r="AU418" s="218" t="s">
        <v>87</v>
      </c>
      <c r="AY418" s="20" t="s">
        <v>137</v>
      </c>
      <c r="BE418" s="219">
        <f>IF(N418="základní",J418,0)</f>
        <v>0</v>
      </c>
      <c r="BF418" s="219">
        <f>IF(N418="snížená",J418,0)</f>
        <v>0</v>
      </c>
      <c r="BG418" s="219">
        <f>IF(N418="zákl. přenesená",J418,0)</f>
        <v>0</v>
      </c>
      <c r="BH418" s="219">
        <f>IF(N418="sníž. přenesená",J418,0)</f>
        <v>0</v>
      </c>
      <c r="BI418" s="219">
        <f>IF(N418="nulová",J418,0)</f>
        <v>0</v>
      </c>
      <c r="BJ418" s="20" t="s">
        <v>85</v>
      </c>
      <c r="BK418" s="219">
        <f>ROUND(I418*H418,2)</f>
        <v>0</v>
      </c>
      <c r="BL418" s="20" t="s">
        <v>252</v>
      </c>
      <c r="BM418" s="218" t="s">
        <v>470</v>
      </c>
    </row>
    <row r="419" s="14" customFormat="1">
      <c r="A419" s="14"/>
      <c r="B419" s="236"/>
      <c r="C419" s="237"/>
      <c r="D419" s="227" t="s">
        <v>153</v>
      </c>
      <c r="E419" s="238" t="s">
        <v>19</v>
      </c>
      <c r="F419" s="239" t="s">
        <v>471</v>
      </c>
      <c r="G419" s="237"/>
      <c r="H419" s="240">
        <v>12.282</v>
      </c>
      <c r="I419" s="241"/>
      <c r="J419" s="237"/>
      <c r="K419" s="237"/>
      <c r="L419" s="242"/>
      <c r="M419" s="243"/>
      <c r="N419" s="244"/>
      <c r="O419" s="244"/>
      <c r="P419" s="244"/>
      <c r="Q419" s="244"/>
      <c r="R419" s="244"/>
      <c r="S419" s="244"/>
      <c r="T419" s="24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6" t="s">
        <v>153</v>
      </c>
      <c r="AU419" s="246" t="s">
        <v>87</v>
      </c>
      <c r="AV419" s="14" t="s">
        <v>87</v>
      </c>
      <c r="AW419" s="14" t="s">
        <v>37</v>
      </c>
      <c r="AX419" s="14" t="s">
        <v>77</v>
      </c>
      <c r="AY419" s="246" t="s">
        <v>137</v>
      </c>
    </row>
    <row r="420" s="14" customFormat="1">
      <c r="A420" s="14"/>
      <c r="B420" s="236"/>
      <c r="C420" s="237"/>
      <c r="D420" s="227" t="s">
        <v>153</v>
      </c>
      <c r="E420" s="238" t="s">
        <v>19</v>
      </c>
      <c r="F420" s="239" t="s">
        <v>472</v>
      </c>
      <c r="G420" s="237"/>
      <c r="H420" s="240">
        <v>21.344000000000001</v>
      </c>
      <c r="I420" s="241"/>
      <c r="J420" s="237"/>
      <c r="K420" s="237"/>
      <c r="L420" s="242"/>
      <c r="M420" s="243"/>
      <c r="N420" s="244"/>
      <c r="O420" s="244"/>
      <c r="P420" s="244"/>
      <c r="Q420" s="244"/>
      <c r="R420" s="244"/>
      <c r="S420" s="244"/>
      <c r="T420" s="24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6" t="s">
        <v>153</v>
      </c>
      <c r="AU420" s="246" t="s">
        <v>87</v>
      </c>
      <c r="AV420" s="14" t="s">
        <v>87</v>
      </c>
      <c r="AW420" s="14" t="s">
        <v>37</v>
      </c>
      <c r="AX420" s="14" t="s">
        <v>77</v>
      </c>
      <c r="AY420" s="246" t="s">
        <v>137</v>
      </c>
    </row>
    <row r="421" s="16" customFormat="1">
      <c r="A421" s="16"/>
      <c r="B421" s="258"/>
      <c r="C421" s="259"/>
      <c r="D421" s="227" t="s">
        <v>153</v>
      </c>
      <c r="E421" s="260" t="s">
        <v>19</v>
      </c>
      <c r="F421" s="261" t="s">
        <v>161</v>
      </c>
      <c r="G421" s="259"/>
      <c r="H421" s="262">
        <v>33.626000000000005</v>
      </c>
      <c r="I421" s="263"/>
      <c r="J421" s="259"/>
      <c r="K421" s="259"/>
      <c r="L421" s="264"/>
      <c r="M421" s="265"/>
      <c r="N421" s="266"/>
      <c r="O421" s="266"/>
      <c r="P421" s="266"/>
      <c r="Q421" s="266"/>
      <c r="R421" s="266"/>
      <c r="S421" s="266"/>
      <c r="T421" s="267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T421" s="268" t="s">
        <v>153</v>
      </c>
      <c r="AU421" s="268" t="s">
        <v>87</v>
      </c>
      <c r="AV421" s="16" t="s">
        <v>149</v>
      </c>
      <c r="AW421" s="16" t="s">
        <v>37</v>
      </c>
      <c r="AX421" s="16" t="s">
        <v>85</v>
      </c>
      <c r="AY421" s="268" t="s">
        <v>137</v>
      </c>
    </row>
    <row r="422" s="2" customFormat="1" ht="24.15" customHeight="1">
      <c r="A422" s="41"/>
      <c r="B422" s="42"/>
      <c r="C422" s="207" t="s">
        <v>473</v>
      </c>
      <c r="D422" s="207" t="s">
        <v>144</v>
      </c>
      <c r="E422" s="208" t="s">
        <v>474</v>
      </c>
      <c r="F422" s="209" t="s">
        <v>475</v>
      </c>
      <c r="G422" s="210" t="s">
        <v>288</v>
      </c>
      <c r="H422" s="211">
        <v>7</v>
      </c>
      <c r="I422" s="212"/>
      <c r="J422" s="213">
        <f>ROUND(I422*H422,2)</f>
        <v>0</v>
      </c>
      <c r="K422" s="209" t="s">
        <v>148</v>
      </c>
      <c r="L422" s="47"/>
      <c r="M422" s="214" t="s">
        <v>19</v>
      </c>
      <c r="N422" s="215" t="s">
        <v>48</v>
      </c>
      <c r="O422" s="87"/>
      <c r="P422" s="216">
        <f>O422*H422</f>
        <v>0</v>
      </c>
      <c r="Q422" s="216">
        <v>0</v>
      </c>
      <c r="R422" s="216">
        <f>Q422*H422</f>
        <v>0</v>
      </c>
      <c r="S422" s="216">
        <v>0</v>
      </c>
      <c r="T422" s="217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18" t="s">
        <v>252</v>
      </c>
      <c r="AT422" s="218" t="s">
        <v>144</v>
      </c>
      <c r="AU422" s="218" t="s">
        <v>87</v>
      </c>
      <c r="AY422" s="20" t="s">
        <v>137</v>
      </c>
      <c r="BE422" s="219">
        <f>IF(N422="základní",J422,0)</f>
        <v>0</v>
      </c>
      <c r="BF422" s="219">
        <f>IF(N422="snížená",J422,0)</f>
        <v>0</v>
      </c>
      <c r="BG422" s="219">
        <f>IF(N422="zákl. přenesená",J422,0)</f>
        <v>0</v>
      </c>
      <c r="BH422" s="219">
        <f>IF(N422="sníž. přenesená",J422,0)</f>
        <v>0</v>
      </c>
      <c r="BI422" s="219">
        <f>IF(N422="nulová",J422,0)</f>
        <v>0</v>
      </c>
      <c r="BJ422" s="20" t="s">
        <v>85</v>
      </c>
      <c r="BK422" s="219">
        <f>ROUND(I422*H422,2)</f>
        <v>0</v>
      </c>
      <c r="BL422" s="20" t="s">
        <v>252</v>
      </c>
      <c r="BM422" s="218" t="s">
        <v>476</v>
      </c>
    </row>
    <row r="423" s="2" customFormat="1">
      <c r="A423" s="41"/>
      <c r="B423" s="42"/>
      <c r="C423" s="43"/>
      <c r="D423" s="220" t="s">
        <v>151</v>
      </c>
      <c r="E423" s="43"/>
      <c r="F423" s="221" t="s">
        <v>477</v>
      </c>
      <c r="G423" s="43"/>
      <c r="H423" s="43"/>
      <c r="I423" s="222"/>
      <c r="J423" s="43"/>
      <c r="K423" s="43"/>
      <c r="L423" s="47"/>
      <c r="M423" s="223"/>
      <c r="N423" s="224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151</v>
      </c>
      <c r="AU423" s="20" t="s">
        <v>87</v>
      </c>
    </row>
    <row r="424" s="13" customFormat="1">
      <c r="A424" s="13"/>
      <c r="B424" s="225"/>
      <c r="C424" s="226"/>
      <c r="D424" s="227" t="s">
        <v>153</v>
      </c>
      <c r="E424" s="228" t="s">
        <v>19</v>
      </c>
      <c r="F424" s="229" t="s">
        <v>155</v>
      </c>
      <c r="G424" s="226"/>
      <c r="H424" s="228" t="s">
        <v>19</v>
      </c>
      <c r="I424" s="230"/>
      <c r="J424" s="226"/>
      <c r="K424" s="226"/>
      <c r="L424" s="231"/>
      <c r="M424" s="232"/>
      <c r="N424" s="233"/>
      <c r="O424" s="233"/>
      <c r="P424" s="233"/>
      <c r="Q424" s="233"/>
      <c r="R424" s="233"/>
      <c r="S424" s="233"/>
      <c r="T424" s="23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5" t="s">
        <v>153</v>
      </c>
      <c r="AU424" s="235" t="s">
        <v>87</v>
      </c>
      <c r="AV424" s="13" t="s">
        <v>85</v>
      </c>
      <c r="AW424" s="13" t="s">
        <v>37</v>
      </c>
      <c r="AX424" s="13" t="s">
        <v>77</v>
      </c>
      <c r="AY424" s="235" t="s">
        <v>137</v>
      </c>
    </row>
    <row r="425" s="14" customFormat="1">
      <c r="A425" s="14"/>
      <c r="B425" s="236"/>
      <c r="C425" s="237"/>
      <c r="D425" s="227" t="s">
        <v>153</v>
      </c>
      <c r="E425" s="238" t="s">
        <v>19</v>
      </c>
      <c r="F425" s="239" t="s">
        <v>478</v>
      </c>
      <c r="G425" s="237"/>
      <c r="H425" s="240">
        <v>7</v>
      </c>
      <c r="I425" s="241"/>
      <c r="J425" s="237"/>
      <c r="K425" s="237"/>
      <c r="L425" s="242"/>
      <c r="M425" s="243"/>
      <c r="N425" s="244"/>
      <c r="O425" s="244"/>
      <c r="P425" s="244"/>
      <c r="Q425" s="244"/>
      <c r="R425" s="244"/>
      <c r="S425" s="244"/>
      <c r="T425" s="245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6" t="s">
        <v>153</v>
      </c>
      <c r="AU425" s="246" t="s">
        <v>87</v>
      </c>
      <c r="AV425" s="14" t="s">
        <v>87</v>
      </c>
      <c r="AW425" s="14" t="s">
        <v>37</v>
      </c>
      <c r="AX425" s="14" t="s">
        <v>77</v>
      </c>
      <c r="AY425" s="246" t="s">
        <v>137</v>
      </c>
    </row>
    <row r="426" s="16" customFormat="1">
      <c r="A426" s="16"/>
      <c r="B426" s="258"/>
      <c r="C426" s="259"/>
      <c r="D426" s="227" t="s">
        <v>153</v>
      </c>
      <c r="E426" s="260" t="s">
        <v>19</v>
      </c>
      <c r="F426" s="261" t="s">
        <v>161</v>
      </c>
      <c r="G426" s="259"/>
      <c r="H426" s="262">
        <v>7</v>
      </c>
      <c r="I426" s="263"/>
      <c r="J426" s="259"/>
      <c r="K426" s="259"/>
      <c r="L426" s="264"/>
      <c r="M426" s="265"/>
      <c r="N426" s="266"/>
      <c r="O426" s="266"/>
      <c r="P426" s="266"/>
      <c r="Q426" s="266"/>
      <c r="R426" s="266"/>
      <c r="S426" s="266"/>
      <c r="T426" s="267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T426" s="268" t="s">
        <v>153</v>
      </c>
      <c r="AU426" s="268" t="s">
        <v>87</v>
      </c>
      <c r="AV426" s="16" t="s">
        <v>149</v>
      </c>
      <c r="AW426" s="16" t="s">
        <v>37</v>
      </c>
      <c r="AX426" s="16" t="s">
        <v>85</v>
      </c>
      <c r="AY426" s="268" t="s">
        <v>137</v>
      </c>
    </row>
    <row r="427" s="2" customFormat="1" ht="24.15" customHeight="1">
      <c r="A427" s="41"/>
      <c r="B427" s="42"/>
      <c r="C427" s="207" t="s">
        <v>479</v>
      </c>
      <c r="D427" s="207" t="s">
        <v>144</v>
      </c>
      <c r="E427" s="208" t="s">
        <v>480</v>
      </c>
      <c r="F427" s="209" t="s">
        <v>481</v>
      </c>
      <c r="G427" s="210" t="s">
        <v>288</v>
      </c>
      <c r="H427" s="211">
        <v>7</v>
      </c>
      <c r="I427" s="212"/>
      <c r="J427" s="213">
        <f>ROUND(I427*H427,2)</f>
        <v>0</v>
      </c>
      <c r="K427" s="209" t="s">
        <v>148</v>
      </c>
      <c r="L427" s="47"/>
      <c r="M427" s="214" t="s">
        <v>19</v>
      </c>
      <c r="N427" s="215" t="s">
        <v>48</v>
      </c>
      <c r="O427" s="87"/>
      <c r="P427" s="216">
        <f>O427*H427</f>
        <v>0</v>
      </c>
      <c r="Q427" s="216">
        <v>0</v>
      </c>
      <c r="R427" s="216">
        <f>Q427*H427</f>
        <v>0</v>
      </c>
      <c r="S427" s="216">
        <v>0</v>
      </c>
      <c r="T427" s="217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18" t="s">
        <v>252</v>
      </c>
      <c r="AT427" s="218" t="s">
        <v>144</v>
      </c>
      <c r="AU427" s="218" t="s">
        <v>87</v>
      </c>
      <c r="AY427" s="20" t="s">
        <v>137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20" t="s">
        <v>85</v>
      </c>
      <c r="BK427" s="219">
        <f>ROUND(I427*H427,2)</f>
        <v>0</v>
      </c>
      <c r="BL427" s="20" t="s">
        <v>252</v>
      </c>
      <c r="BM427" s="218" t="s">
        <v>482</v>
      </c>
    </row>
    <row r="428" s="2" customFormat="1">
      <c r="A428" s="41"/>
      <c r="B428" s="42"/>
      <c r="C428" s="43"/>
      <c r="D428" s="220" t="s">
        <v>151</v>
      </c>
      <c r="E428" s="43"/>
      <c r="F428" s="221" t="s">
        <v>483</v>
      </c>
      <c r="G428" s="43"/>
      <c r="H428" s="43"/>
      <c r="I428" s="222"/>
      <c r="J428" s="43"/>
      <c r="K428" s="43"/>
      <c r="L428" s="47"/>
      <c r="M428" s="223"/>
      <c r="N428" s="224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151</v>
      </c>
      <c r="AU428" s="20" t="s">
        <v>87</v>
      </c>
    </row>
    <row r="429" s="13" customFormat="1">
      <c r="A429" s="13"/>
      <c r="B429" s="225"/>
      <c r="C429" s="226"/>
      <c r="D429" s="227" t="s">
        <v>153</v>
      </c>
      <c r="E429" s="228" t="s">
        <v>19</v>
      </c>
      <c r="F429" s="229" t="s">
        <v>155</v>
      </c>
      <c r="G429" s="226"/>
      <c r="H429" s="228" t="s">
        <v>19</v>
      </c>
      <c r="I429" s="230"/>
      <c r="J429" s="226"/>
      <c r="K429" s="226"/>
      <c r="L429" s="231"/>
      <c r="M429" s="232"/>
      <c r="N429" s="233"/>
      <c r="O429" s="233"/>
      <c r="P429" s="233"/>
      <c r="Q429" s="233"/>
      <c r="R429" s="233"/>
      <c r="S429" s="233"/>
      <c r="T429" s="23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5" t="s">
        <v>153</v>
      </c>
      <c r="AU429" s="235" t="s">
        <v>87</v>
      </c>
      <c r="AV429" s="13" t="s">
        <v>85</v>
      </c>
      <c r="AW429" s="13" t="s">
        <v>37</v>
      </c>
      <c r="AX429" s="13" t="s">
        <v>77</v>
      </c>
      <c r="AY429" s="235" t="s">
        <v>137</v>
      </c>
    </row>
    <row r="430" s="14" customFormat="1">
      <c r="A430" s="14"/>
      <c r="B430" s="236"/>
      <c r="C430" s="237"/>
      <c r="D430" s="227" t="s">
        <v>153</v>
      </c>
      <c r="E430" s="238" t="s">
        <v>19</v>
      </c>
      <c r="F430" s="239" t="s">
        <v>484</v>
      </c>
      <c r="G430" s="237"/>
      <c r="H430" s="240">
        <v>7</v>
      </c>
      <c r="I430" s="241"/>
      <c r="J430" s="237"/>
      <c r="K430" s="237"/>
      <c r="L430" s="242"/>
      <c r="M430" s="243"/>
      <c r="N430" s="244"/>
      <c r="O430" s="244"/>
      <c r="P430" s="244"/>
      <c r="Q430" s="244"/>
      <c r="R430" s="244"/>
      <c r="S430" s="244"/>
      <c r="T430" s="24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6" t="s">
        <v>153</v>
      </c>
      <c r="AU430" s="246" t="s">
        <v>87</v>
      </c>
      <c r="AV430" s="14" t="s">
        <v>87</v>
      </c>
      <c r="AW430" s="14" t="s">
        <v>37</v>
      </c>
      <c r="AX430" s="14" t="s">
        <v>77</v>
      </c>
      <c r="AY430" s="246" t="s">
        <v>137</v>
      </c>
    </row>
    <row r="431" s="16" customFormat="1">
      <c r="A431" s="16"/>
      <c r="B431" s="258"/>
      <c r="C431" s="259"/>
      <c r="D431" s="227" t="s">
        <v>153</v>
      </c>
      <c r="E431" s="260" t="s">
        <v>19</v>
      </c>
      <c r="F431" s="261" t="s">
        <v>161</v>
      </c>
      <c r="G431" s="259"/>
      <c r="H431" s="262">
        <v>7</v>
      </c>
      <c r="I431" s="263"/>
      <c r="J431" s="259"/>
      <c r="K431" s="259"/>
      <c r="L431" s="264"/>
      <c r="M431" s="265"/>
      <c r="N431" s="266"/>
      <c r="O431" s="266"/>
      <c r="P431" s="266"/>
      <c r="Q431" s="266"/>
      <c r="R431" s="266"/>
      <c r="S431" s="266"/>
      <c r="T431" s="267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T431" s="268" t="s">
        <v>153</v>
      </c>
      <c r="AU431" s="268" t="s">
        <v>87</v>
      </c>
      <c r="AV431" s="16" t="s">
        <v>149</v>
      </c>
      <c r="AW431" s="16" t="s">
        <v>37</v>
      </c>
      <c r="AX431" s="16" t="s">
        <v>85</v>
      </c>
      <c r="AY431" s="268" t="s">
        <v>137</v>
      </c>
    </row>
    <row r="432" s="2" customFormat="1" ht="33" customHeight="1">
      <c r="A432" s="41"/>
      <c r="B432" s="42"/>
      <c r="C432" s="207" t="s">
        <v>485</v>
      </c>
      <c r="D432" s="207" t="s">
        <v>144</v>
      </c>
      <c r="E432" s="208" t="s">
        <v>486</v>
      </c>
      <c r="F432" s="209" t="s">
        <v>487</v>
      </c>
      <c r="G432" s="210" t="s">
        <v>147</v>
      </c>
      <c r="H432" s="211">
        <v>40.703000000000003</v>
      </c>
      <c r="I432" s="212"/>
      <c r="J432" s="213">
        <f>ROUND(I432*H432,2)</f>
        <v>0</v>
      </c>
      <c r="K432" s="209" t="s">
        <v>148</v>
      </c>
      <c r="L432" s="47"/>
      <c r="M432" s="214" t="s">
        <v>19</v>
      </c>
      <c r="N432" s="215" t="s">
        <v>48</v>
      </c>
      <c r="O432" s="87"/>
      <c r="P432" s="216">
        <f>O432*H432</f>
        <v>0</v>
      </c>
      <c r="Q432" s="216">
        <v>0</v>
      </c>
      <c r="R432" s="216">
        <f>Q432*H432</f>
        <v>0</v>
      </c>
      <c r="S432" s="216">
        <v>0</v>
      </c>
      <c r="T432" s="217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8" t="s">
        <v>252</v>
      </c>
      <c r="AT432" s="218" t="s">
        <v>144</v>
      </c>
      <c r="AU432" s="218" t="s">
        <v>87</v>
      </c>
      <c r="AY432" s="20" t="s">
        <v>137</v>
      </c>
      <c r="BE432" s="219">
        <f>IF(N432="základní",J432,0)</f>
        <v>0</v>
      </c>
      <c r="BF432" s="219">
        <f>IF(N432="snížená",J432,0)</f>
        <v>0</v>
      </c>
      <c r="BG432" s="219">
        <f>IF(N432="zákl. přenesená",J432,0)</f>
        <v>0</v>
      </c>
      <c r="BH432" s="219">
        <f>IF(N432="sníž. přenesená",J432,0)</f>
        <v>0</v>
      </c>
      <c r="BI432" s="219">
        <f>IF(N432="nulová",J432,0)</f>
        <v>0</v>
      </c>
      <c r="BJ432" s="20" t="s">
        <v>85</v>
      </c>
      <c r="BK432" s="219">
        <f>ROUND(I432*H432,2)</f>
        <v>0</v>
      </c>
      <c r="BL432" s="20" t="s">
        <v>252</v>
      </c>
      <c r="BM432" s="218" t="s">
        <v>488</v>
      </c>
    </row>
    <row r="433" s="2" customFormat="1">
      <c r="A433" s="41"/>
      <c r="B433" s="42"/>
      <c r="C433" s="43"/>
      <c r="D433" s="220" t="s">
        <v>151</v>
      </c>
      <c r="E433" s="43"/>
      <c r="F433" s="221" t="s">
        <v>489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151</v>
      </c>
      <c r="AU433" s="20" t="s">
        <v>87</v>
      </c>
    </row>
    <row r="434" s="13" customFormat="1">
      <c r="A434" s="13"/>
      <c r="B434" s="225"/>
      <c r="C434" s="226"/>
      <c r="D434" s="227" t="s">
        <v>153</v>
      </c>
      <c r="E434" s="228" t="s">
        <v>19</v>
      </c>
      <c r="F434" s="229" t="s">
        <v>155</v>
      </c>
      <c r="G434" s="226"/>
      <c r="H434" s="228" t="s">
        <v>19</v>
      </c>
      <c r="I434" s="230"/>
      <c r="J434" s="226"/>
      <c r="K434" s="226"/>
      <c r="L434" s="231"/>
      <c r="M434" s="232"/>
      <c r="N434" s="233"/>
      <c r="O434" s="233"/>
      <c r="P434" s="233"/>
      <c r="Q434" s="233"/>
      <c r="R434" s="233"/>
      <c r="S434" s="233"/>
      <c r="T434" s="23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5" t="s">
        <v>153</v>
      </c>
      <c r="AU434" s="235" t="s">
        <v>87</v>
      </c>
      <c r="AV434" s="13" t="s">
        <v>85</v>
      </c>
      <c r="AW434" s="13" t="s">
        <v>37</v>
      </c>
      <c r="AX434" s="13" t="s">
        <v>77</v>
      </c>
      <c r="AY434" s="235" t="s">
        <v>137</v>
      </c>
    </row>
    <row r="435" s="14" customFormat="1">
      <c r="A435" s="14"/>
      <c r="B435" s="236"/>
      <c r="C435" s="237"/>
      <c r="D435" s="227" t="s">
        <v>153</v>
      </c>
      <c r="E435" s="238" t="s">
        <v>19</v>
      </c>
      <c r="F435" s="239" t="s">
        <v>405</v>
      </c>
      <c r="G435" s="237"/>
      <c r="H435" s="240">
        <v>21.082000000000001</v>
      </c>
      <c r="I435" s="241"/>
      <c r="J435" s="237"/>
      <c r="K435" s="237"/>
      <c r="L435" s="242"/>
      <c r="M435" s="243"/>
      <c r="N435" s="244"/>
      <c r="O435" s="244"/>
      <c r="P435" s="244"/>
      <c r="Q435" s="244"/>
      <c r="R435" s="244"/>
      <c r="S435" s="244"/>
      <c r="T435" s="24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6" t="s">
        <v>153</v>
      </c>
      <c r="AU435" s="246" t="s">
        <v>87</v>
      </c>
      <c r="AV435" s="14" t="s">
        <v>87</v>
      </c>
      <c r="AW435" s="14" t="s">
        <v>37</v>
      </c>
      <c r="AX435" s="14" t="s">
        <v>77</v>
      </c>
      <c r="AY435" s="246" t="s">
        <v>137</v>
      </c>
    </row>
    <row r="436" s="14" customFormat="1">
      <c r="A436" s="14"/>
      <c r="B436" s="236"/>
      <c r="C436" s="237"/>
      <c r="D436" s="227" t="s">
        <v>153</v>
      </c>
      <c r="E436" s="238" t="s">
        <v>19</v>
      </c>
      <c r="F436" s="239" t="s">
        <v>406</v>
      </c>
      <c r="G436" s="237"/>
      <c r="H436" s="240">
        <v>19.620999999999999</v>
      </c>
      <c r="I436" s="241"/>
      <c r="J436" s="237"/>
      <c r="K436" s="237"/>
      <c r="L436" s="242"/>
      <c r="M436" s="243"/>
      <c r="N436" s="244"/>
      <c r="O436" s="244"/>
      <c r="P436" s="244"/>
      <c r="Q436" s="244"/>
      <c r="R436" s="244"/>
      <c r="S436" s="244"/>
      <c r="T436" s="24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6" t="s">
        <v>153</v>
      </c>
      <c r="AU436" s="246" t="s">
        <v>87</v>
      </c>
      <c r="AV436" s="14" t="s">
        <v>87</v>
      </c>
      <c r="AW436" s="14" t="s">
        <v>37</v>
      </c>
      <c r="AX436" s="14" t="s">
        <v>77</v>
      </c>
      <c r="AY436" s="246" t="s">
        <v>137</v>
      </c>
    </row>
    <row r="437" s="16" customFormat="1">
      <c r="A437" s="16"/>
      <c r="B437" s="258"/>
      <c r="C437" s="259"/>
      <c r="D437" s="227" t="s">
        <v>153</v>
      </c>
      <c r="E437" s="260" t="s">
        <v>19</v>
      </c>
      <c r="F437" s="261" t="s">
        <v>161</v>
      </c>
      <c r="G437" s="259"/>
      <c r="H437" s="262">
        <v>40.703000000000003</v>
      </c>
      <c r="I437" s="263"/>
      <c r="J437" s="259"/>
      <c r="K437" s="259"/>
      <c r="L437" s="264"/>
      <c r="M437" s="265"/>
      <c r="N437" s="266"/>
      <c r="O437" s="266"/>
      <c r="P437" s="266"/>
      <c r="Q437" s="266"/>
      <c r="R437" s="266"/>
      <c r="S437" s="266"/>
      <c r="T437" s="267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T437" s="268" t="s">
        <v>153</v>
      </c>
      <c r="AU437" s="268" t="s">
        <v>87</v>
      </c>
      <c r="AV437" s="16" t="s">
        <v>149</v>
      </c>
      <c r="AW437" s="16" t="s">
        <v>37</v>
      </c>
      <c r="AX437" s="16" t="s">
        <v>85</v>
      </c>
      <c r="AY437" s="268" t="s">
        <v>137</v>
      </c>
    </row>
    <row r="438" s="2" customFormat="1" ht="24.15" customHeight="1">
      <c r="A438" s="41"/>
      <c r="B438" s="42"/>
      <c r="C438" s="207" t="s">
        <v>490</v>
      </c>
      <c r="D438" s="207" t="s">
        <v>144</v>
      </c>
      <c r="E438" s="208" t="s">
        <v>491</v>
      </c>
      <c r="F438" s="209" t="s">
        <v>492</v>
      </c>
      <c r="G438" s="210" t="s">
        <v>147</v>
      </c>
      <c r="H438" s="211">
        <v>40.703000000000003</v>
      </c>
      <c r="I438" s="212"/>
      <c r="J438" s="213">
        <f>ROUND(I438*H438,2)</f>
        <v>0</v>
      </c>
      <c r="K438" s="209" t="s">
        <v>148</v>
      </c>
      <c r="L438" s="47"/>
      <c r="M438" s="214" t="s">
        <v>19</v>
      </c>
      <c r="N438" s="215" t="s">
        <v>48</v>
      </c>
      <c r="O438" s="87"/>
      <c r="P438" s="216">
        <f>O438*H438</f>
        <v>0</v>
      </c>
      <c r="Q438" s="216">
        <v>5.0000000000000002E-05</v>
      </c>
      <c r="R438" s="216">
        <f>Q438*H438</f>
        <v>0.0020351500000000003</v>
      </c>
      <c r="S438" s="216">
        <v>0</v>
      </c>
      <c r="T438" s="217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8" t="s">
        <v>252</v>
      </c>
      <c r="AT438" s="218" t="s">
        <v>144</v>
      </c>
      <c r="AU438" s="218" t="s">
        <v>87</v>
      </c>
      <c r="AY438" s="20" t="s">
        <v>137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20" t="s">
        <v>85</v>
      </c>
      <c r="BK438" s="219">
        <f>ROUND(I438*H438,2)</f>
        <v>0</v>
      </c>
      <c r="BL438" s="20" t="s">
        <v>252</v>
      </c>
      <c r="BM438" s="218" t="s">
        <v>493</v>
      </c>
    </row>
    <row r="439" s="2" customFormat="1">
      <c r="A439" s="41"/>
      <c r="B439" s="42"/>
      <c r="C439" s="43"/>
      <c r="D439" s="220" t="s">
        <v>151</v>
      </c>
      <c r="E439" s="43"/>
      <c r="F439" s="221" t="s">
        <v>494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151</v>
      </c>
      <c r="AU439" s="20" t="s">
        <v>87</v>
      </c>
    </row>
    <row r="440" s="13" customFormat="1">
      <c r="A440" s="13"/>
      <c r="B440" s="225"/>
      <c r="C440" s="226"/>
      <c r="D440" s="227" t="s">
        <v>153</v>
      </c>
      <c r="E440" s="228" t="s">
        <v>19</v>
      </c>
      <c r="F440" s="229" t="s">
        <v>155</v>
      </c>
      <c r="G440" s="226"/>
      <c r="H440" s="228" t="s">
        <v>19</v>
      </c>
      <c r="I440" s="230"/>
      <c r="J440" s="226"/>
      <c r="K440" s="226"/>
      <c r="L440" s="231"/>
      <c r="M440" s="232"/>
      <c r="N440" s="233"/>
      <c r="O440" s="233"/>
      <c r="P440" s="233"/>
      <c r="Q440" s="233"/>
      <c r="R440" s="233"/>
      <c r="S440" s="233"/>
      <c r="T440" s="23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5" t="s">
        <v>153</v>
      </c>
      <c r="AU440" s="235" t="s">
        <v>87</v>
      </c>
      <c r="AV440" s="13" t="s">
        <v>85</v>
      </c>
      <c r="AW440" s="13" t="s">
        <v>37</v>
      </c>
      <c r="AX440" s="13" t="s">
        <v>77</v>
      </c>
      <c r="AY440" s="235" t="s">
        <v>137</v>
      </c>
    </row>
    <row r="441" s="14" customFormat="1">
      <c r="A441" s="14"/>
      <c r="B441" s="236"/>
      <c r="C441" s="237"/>
      <c r="D441" s="227" t="s">
        <v>153</v>
      </c>
      <c r="E441" s="238" t="s">
        <v>19</v>
      </c>
      <c r="F441" s="239" t="s">
        <v>405</v>
      </c>
      <c r="G441" s="237"/>
      <c r="H441" s="240">
        <v>21.082000000000001</v>
      </c>
      <c r="I441" s="241"/>
      <c r="J441" s="237"/>
      <c r="K441" s="237"/>
      <c r="L441" s="242"/>
      <c r="M441" s="243"/>
      <c r="N441" s="244"/>
      <c r="O441" s="244"/>
      <c r="P441" s="244"/>
      <c r="Q441" s="244"/>
      <c r="R441" s="244"/>
      <c r="S441" s="244"/>
      <c r="T441" s="24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6" t="s">
        <v>153</v>
      </c>
      <c r="AU441" s="246" t="s">
        <v>87</v>
      </c>
      <c r="AV441" s="14" t="s">
        <v>87</v>
      </c>
      <c r="AW441" s="14" t="s">
        <v>37</v>
      </c>
      <c r="AX441" s="14" t="s">
        <v>77</v>
      </c>
      <c r="AY441" s="246" t="s">
        <v>137</v>
      </c>
    </row>
    <row r="442" s="14" customFormat="1">
      <c r="A442" s="14"/>
      <c r="B442" s="236"/>
      <c r="C442" s="237"/>
      <c r="D442" s="227" t="s">
        <v>153</v>
      </c>
      <c r="E442" s="238" t="s">
        <v>19</v>
      </c>
      <c r="F442" s="239" t="s">
        <v>406</v>
      </c>
      <c r="G442" s="237"/>
      <c r="H442" s="240">
        <v>19.620999999999999</v>
      </c>
      <c r="I442" s="241"/>
      <c r="J442" s="237"/>
      <c r="K442" s="237"/>
      <c r="L442" s="242"/>
      <c r="M442" s="243"/>
      <c r="N442" s="244"/>
      <c r="O442" s="244"/>
      <c r="P442" s="244"/>
      <c r="Q442" s="244"/>
      <c r="R442" s="244"/>
      <c r="S442" s="244"/>
      <c r="T442" s="245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6" t="s">
        <v>153</v>
      </c>
      <c r="AU442" s="246" t="s">
        <v>87</v>
      </c>
      <c r="AV442" s="14" t="s">
        <v>87</v>
      </c>
      <c r="AW442" s="14" t="s">
        <v>37</v>
      </c>
      <c r="AX442" s="14" t="s">
        <v>77</v>
      </c>
      <c r="AY442" s="246" t="s">
        <v>137</v>
      </c>
    </row>
    <row r="443" s="16" customFormat="1">
      <c r="A443" s="16"/>
      <c r="B443" s="258"/>
      <c r="C443" s="259"/>
      <c r="D443" s="227" t="s">
        <v>153</v>
      </c>
      <c r="E443" s="260" t="s">
        <v>19</v>
      </c>
      <c r="F443" s="261" t="s">
        <v>161</v>
      </c>
      <c r="G443" s="259"/>
      <c r="H443" s="262">
        <v>40.703000000000003</v>
      </c>
      <c r="I443" s="263"/>
      <c r="J443" s="259"/>
      <c r="K443" s="259"/>
      <c r="L443" s="264"/>
      <c r="M443" s="265"/>
      <c r="N443" s="266"/>
      <c r="O443" s="266"/>
      <c r="P443" s="266"/>
      <c r="Q443" s="266"/>
      <c r="R443" s="266"/>
      <c r="S443" s="266"/>
      <c r="T443" s="267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T443" s="268" t="s">
        <v>153</v>
      </c>
      <c r="AU443" s="268" t="s">
        <v>87</v>
      </c>
      <c r="AV443" s="16" t="s">
        <v>149</v>
      </c>
      <c r="AW443" s="16" t="s">
        <v>37</v>
      </c>
      <c r="AX443" s="16" t="s">
        <v>85</v>
      </c>
      <c r="AY443" s="268" t="s">
        <v>137</v>
      </c>
    </row>
    <row r="444" s="2" customFormat="1" ht="24.15" customHeight="1">
      <c r="A444" s="41"/>
      <c r="B444" s="42"/>
      <c r="C444" s="207" t="s">
        <v>495</v>
      </c>
      <c r="D444" s="207" t="s">
        <v>144</v>
      </c>
      <c r="E444" s="208" t="s">
        <v>496</v>
      </c>
      <c r="F444" s="209" t="s">
        <v>497</v>
      </c>
      <c r="G444" s="210" t="s">
        <v>147</v>
      </c>
      <c r="H444" s="211">
        <v>0.88</v>
      </c>
      <c r="I444" s="212"/>
      <c r="J444" s="213">
        <f>ROUND(I444*H444,2)</f>
        <v>0</v>
      </c>
      <c r="K444" s="209" t="s">
        <v>148</v>
      </c>
      <c r="L444" s="47"/>
      <c r="M444" s="214" t="s">
        <v>19</v>
      </c>
      <c r="N444" s="215" t="s">
        <v>48</v>
      </c>
      <c r="O444" s="87"/>
      <c r="P444" s="216">
        <f>O444*H444</f>
        <v>0</v>
      </c>
      <c r="Q444" s="216">
        <v>0.00142</v>
      </c>
      <c r="R444" s="216">
        <f>Q444*H444</f>
        <v>0.0012496</v>
      </c>
      <c r="S444" s="216">
        <v>0</v>
      </c>
      <c r="T444" s="217">
        <f>S444*H444</f>
        <v>0</v>
      </c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R444" s="218" t="s">
        <v>252</v>
      </c>
      <c r="AT444" s="218" t="s">
        <v>144</v>
      </c>
      <c r="AU444" s="218" t="s">
        <v>87</v>
      </c>
      <c r="AY444" s="20" t="s">
        <v>137</v>
      </c>
      <c r="BE444" s="219">
        <f>IF(N444="základní",J444,0)</f>
        <v>0</v>
      </c>
      <c r="BF444" s="219">
        <f>IF(N444="snížená",J444,0)</f>
        <v>0</v>
      </c>
      <c r="BG444" s="219">
        <f>IF(N444="zákl. přenesená",J444,0)</f>
        <v>0</v>
      </c>
      <c r="BH444" s="219">
        <f>IF(N444="sníž. přenesená",J444,0)</f>
        <v>0</v>
      </c>
      <c r="BI444" s="219">
        <f>IF(N444="nulová",J444,0)</f>
        <v>0</v>
      </c>
      <c r="BJ444" s="20" t="s">
        <v>85</v>
      </c>
      <c r="BK444" s="219">
        <f>ROUND(I444*H444,2)</f>
        <v>0</v>
      </c>
      <c r="BL444" s="20" t="s">
        <v>252</v>
      </c>
      <c r="BM444" s="218" t="s">
        <v>498</v>
      </c>
    </row>
    <row r="445" s="2" customFormat="1">
      <c r="A445" s="41"/>
      <c r="B445" s="42"/>
      <c r="C445" s="43"/>
      <c r="D445" s="220" t="s">
        <v>151</v>
      </c>
      <c r="E445" s="43"/>
      <c r="F445" s="221" t="s">
        <v>499</v>
      </c>
      <c r="G445" s="43"/>
      <c r="H445" s="43"/>
      <c r="I445" s="222"/>
      <c r="J445" s="43"/>
      <c r="K445" s="43"/>
      <c r="L445" s="47"/>
      <c r="M445" s="223"/>
      <c r="N445" s="224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151</v>
      </c>
      <c r="AU445" s="20" t="s">
        <v>87</v>
      </c>
    </row>
    <row r="446" s="13" customFormat="1">
      <c r="A446" s="13"/>
      <c r="B446" s="225"/>
      <c r="C446" s="226"/>
      <c r="D446" s="227" t="s">
        <v>153</v>
      </c>
      <c r="E446" s="228" t="s">
        <v>19</v>
      </c>
      <c r="F446" s="229" t="s">
        <v>155</v>
      </c>
      <c r="G446" s="226"/>
      <c r="H446" s="228" t="s">
        <v>19</v>
      </c>
      <c r="I446" s="230"/>
      <c r="J446" s="226"/>
      <c r="K446" s="226"/>
      <c r="L446" s="231"/>
      <c r="M446" s="232"/>
      <c r="N446" s="233"/>
      <c r="O446" s="233"/>
      <c r="P446" s="233"/>
      <c r="Q446" s="233"/>
      <c r="R446" s="233"/>
      <c r="S446" s="233"/>
      <c r="T446" s="23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5" t="s">
        <v>153</v>
      </c>
      <c r="AU446" s="235" t="s">
        <v>87</v>
      </c>
      <c r="AV446" s="13" t="s">
        <v>85</v>
      </c>
      <c r="AW446" s="13" t="s">
        <v>37</v>
      </c>
      <c r="AX446" s="13" t="s">
        <v>77</v>
      </c>
      <c r="AY446" s="235" t="s">
        <v>137</v>
      </c>
    </row>
    <row r="447" s="14" customFormat="1">
      <c r="A447" s="14"/>
      <c r="B447" s="236"/>
      <c r="C447" s="237"/>
      <c r="D447" s="227" t="s">
        <v>153</v>
      </c>
      <c r="E447" s="238" t="s">
        <v>19</v>
      </c>
      <c r="F447" s="239" t="s">
        <v>500</v>
      </c>
      <c r="G447" s="237"/>
      <c r="H447" s="240">
        <v>0.88</v>
      </c>
      <c r="I447" s="241"/>
      <c r="J447" s="237"/>
      <c r="K447" s="237"/>
      <c r="L447" s="242"/>
      <c r="M447" s="243"/>
      <c r="N447" s="244"/>
      <c r="O447" s="244"/>
      <c r="P447" s="244"/>
      <c r="Q447" s="244"/>
      <c r="R447" s="244"/>
      <c r="S447" s="244"/>
      <c r="T447" s="24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6" t="s">
        <v>153</v>
      </c>
      <c r="AU447" s="246" t="s">
        <v>87</v>
      </c>
      <c r="AV447" s="14" t="s">
        <v>87</v>
      </c>
      <c r="AW447" s="14" t="s">
        <v>37</v>
      </c>
      <c r="AX447" s="14" t="s">
        <v>77</v>
      </c>
      <c r="AY447" s="246" t="s">
        <v>137</v>
      </c>
    </row>
    <row r="448" s="16" customFormat="1">
      <c r="A448" s="16"/>
      <c r="B448" s="258"/>
      <c r="C448" s="259"/>
      <c r="D448" s="227" t="s">
        <v>153</v>
      </c>
      <c r="E448" s="260" t="s">
        <v>19</v>
      </c>
      <c r="F448" s="261" t="s">
        <v>161</v>
      </c>
      <c r="G448" s="259"/>
      <c r="H448" s="262">
        <v>0.88</v>
      </c>
      <c r="I448" s="263"/>
      <c r="J448" s="259"/>
      <c r="K448" s="259"/>
      <c r="L448" s="264"/>
      <c r="M448" s="265"/>
      <c r="N448" s="266"/>
      <c r="O448" s="266"/>
      <c r="P448" s="266"/>
      <c r="Q448" s="266"/>
      <c r="R448" s="266"/>
      <c r="S448" s="266"/>
      <c r="T448" s="267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T448" s="268" t="s">
        <v>153</v>
      </c>
      <c r="AU448" s="268" t="s">
        <v>87</v>
      </c>
      <c r="AV448" s="16" t="s">
        <v>149</v>
      </c>
      <c r="AW448" s="16" t="s">
        <v>37</v>
      </c>
      <c r="AX448" s="16" t="s">
        <v>85</v>
      </c>
      <c r="AY448" s="268" t="s">
        <v>137</v>
      </c>
    </row>
    <row r="449" s="2" customFormat="1" ht="24.15" customHeight="1">
      <c r="A449" s="41"/>
      <c r="B449" s="42"/>
      <c r="C449" s="269" t="s">
        <v>501</v>
      </c>
      <c r="D449" s="269" t="s">
        <v>312</v>
      </c>
      <c r="E449" s="270" t="s">
        <v>502</v>
      </c>
      <c r="F449" s="271" t="s">
        <v>503</v>
      </c>
      <c r="G449" s="272" t="s">
        <v>147</v>
      </c>
      <c r="H449" s="273">
        <v>0.88</v>
      </c>
      <c r="I449" s="274"/>
      <c r="J449" s="275">
        <f>ROUND(I449*H449,2)</f>
        <v>0</v>
      </c>
      <c r="K449" s="271" t="s">
        <v>148</v>
      </c>
      <c r="L449" s="276"/>
      <c r="M449" s="277" t="s">
        <v>19</v>
      </c>
      <c r="N449" s="278" t="s">
        <v>48</v>
      </c>
      <c r="O449" s="87"/>
      <c r="P449" s="216">
        <f>O449*H449</f>
        <v>0</v>
      </c>
      <c r="Q449" s="216">
        <v>0.012</v>
      </c>
      <c r="R449" s="216">
        <f>Q449*H449</f>
        <v>0.01056</v>
      </c>
      <c r="S449" s="216">
        <v>0</v>
      </c>
      <c r="T449" s="217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8" t="s">
        <v>315</v>
      </c>
      <c r="AT449" s="218" t="s">
        <v>312</v>
      </c>
      <c r="AU449" s="218" t="s">
        <v>87</v>
      </c>
      <c r="AY449" s="20" t="s">
        <v>137</v>
      </c>
      <c r="BE449" s="219">
        <f>IF(N449="základní",J449,0)</f>
        <v>0</v>
      </c>
      <c r="BF449" s="219">
        <f>IF(N449="snížená",J449,0)</f>
        <v>0</v>
      </c>
      <c r="BG449" s="219">
        <f>IF(N449="zákl. přenesená",J449,0)</f>
        <v>0</v>
      </c>
      <c r="BH449" s="219">
        <f>IF(N449="sníž. přenesená",J449,0)</f>
        <v>0</v>
      </c>
      <c r="BI449" s="219">
        <f>IF(N449="nulová",J449,0)</f>
        <v>0</v>
      </c>
      <c r="BJ449" s="20" t="s">
        <v>85</v>
      </c>
      <c r="BK449" s="219">
        <f>ROUND(I449*H449,2)</f>
        <v>0</v>
      </c>
      <c r="BL449" s="20" t="s">
        <v>252</v>
      </c>
      <c r="BM449" s="218" t="s">
        <v>504</v>
      </c>
    </row>
    <row r="450" s="14" customFormat="1">
      <c r="A450" s="14"/>
      <c r="B450" s="236"/>
      <c r="C450" s="237"/>
      <c r="D450" s="227" t="s">
        <v>153</v>
      </c>
      <c r="E450" s="238" t="s">
        <v>19</v>
      </c>
      <c r="F450" s="239" t="s">
        <v>505</v>
      </c>
      <c r="G450" s="237"/>
      <c r="H450" s="240">
        <v>0.88</v>
      </c>
      <c r="I450" s="241"/>
      <c r="J450" s="237"/>
      <c r="K450" s="237"/>
      <c r="L450" s="242"/>
      <c r="M450" s="243"/>
      <c r="N450" s="244"/>
      <c r="O450" s="244"/>
      <c r="P450" s="244"/>
      <c r="Q450" s="244"/>
      <c r="R450" s="244"/>
      <c r="S450" s="244"/>
      <c r="T450" s="24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6" t="s">
        <v>153</v>
      </c>
      <c r="AU450" s="246" t="s">
        <v>87</v>
      </c>
      <c r="AV450" s="14" t="s">
        <v>87</v>
      </c>
      <c r="AW450" s="14" t="s">
        <v>37</v>
      </c>
      <c r="AX450" s="14" t="s">
        <v>77</v>
      </c>
      <c r="AY450" s="246" t="s">
        <v>137</v>
      </c>
    </row>
    <row r="451" s="16" customFormat="1">
      <c r="A451" s="16"/>
      <c r="B451" s="258"/>
      <c r="C451" s="259"/>
      <c r="D451" s="227" t="s">
        <v>153</v>
      </c>
      <c r="E451" s="260" t="s">
        <v>19</v>
      </c>
      <c r="F451" s="261" t="s">
        <v>161</v>
      </c>
      <c r="G451" s="259"/>
      <c r="H451" s="262">
        <v>0.88</v>
      </c>
      <c r="I451" s="263"/>
      <c r="J451" s="259"/>
      <c r="K451" s="259"/>
      <c r="L451" s="264"/>
      <c r="M451" s="265"/>
      <c r="N451" s="266"/>
      <c r="O451" s="266"/>
      <c r="P451" s="266"/>
      <c r="Q451" s="266"/>
      <c r="R451" s="266"/>
      <c r="S451" s="266"/>
      <c r="T451" s="267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T451" s="268" t="s">
        <v>153</v>
      </c>
      <c r="AU451" s="268" t="s">
        <v>87</v>
      </c>
      <c r="AV451" s="16" t="s">
        <v>149</v>
      </c>
      <c r="AW451" s="16" t="s">
        <v>37</v>
      </c>
      <c r="AX451" s="16" t="s">
        <v>85</v>
      </c>
      <c r="AY451" s="268" t="s">
        <v>137</v>
      </c>
    </row>
    <row r="452" s="2" customFormat="1" ht="55.5" customHeight="1">
      <c r="A452" s="41"/>
      <c r="B452" s="42"/>
      <c r="C452" s="207" t="s">
        <v>506</v>
      </c>
      <c r="D452" s="207" t="s">
        <v>144</v>
      </c>
      <c r="E452" s="208" t="s">
        <v>507</v>
      </c>
      <c r="F452" s="209" t="s">
        <v>508</v>
      </c>
      <c r="G452" s="210" t="s">
        <v>216</v>
      </c>
      <c r="H452" s="211">
        <v>1.1200000000000001</v>
      </c>
      <c r="I452" s="212"/>
      <c r="J452" s="213">
        <f>ROUND(I452*H452,2)</f>
        <v>0</v>
      </c>
      <c r="K452" s="209" t="s">
        <v>148</v>
      </c>
      <c r="L452" s="47"/>
      <c r="M452" s="214" t="s">
        <v>19</v>
      </c>
      <c r="N452" s="215" t="s">
        <v>48</v>
      </c>
      <c r="O452" s="87"/>
      <c r="P452" s="216">
        <f>O452*H452</f>
        <v>0</v>
      </c>
      <c r="Q452" s="216">
        <v>0</v>
      </c>
      <c r="R452" s="216">
        <f>Q452*H452</f>
        <v>0</v>
      </c>
      <c r="S452" s="216">
        <v>0</v>
      </c>
      <c r="T452" s="217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18" t="s">
        <v>252</v>
      </c>
      <c r="AT452" s="218" t="s">
        <v>144</v>
      </c>
      <c r="AU452" s="218" t="s">
        <v>87</v>
      </c>
      <c r="AY452" s="20" t="s">
        <v>137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20" t="s">
        <v>85</v>
      </c>
      <c r="BK452" s="219">
        <f>ROUND(I452*H452,2)</f>
        <v>0</v>
      </c>
      <c r="BL452" s="20" t="s">
        <v>252</v>
      </c>
      <c r="BM452" s="218" t="s">
        <v>509</v>
      </c>
    </row>
    <row r="453" s="2" customFormat="1">
      <c r="A453" s="41"/>
      <c r="B453" s="42"/>
      <c r="C453" s="43"/>
      <c r="D453" s="220" t="s">
        <v>151</v>
      </c>
      <c r="E453" s="43"/>
      <c r="F453" s="221" t="s">
        <v>510</v>
      </c>
      <c r="G453" s="43"/>
      <c r="H453" s="43"/>
      <c r="I453" s="222"/>
      <c r="J453" s="43"/>
      <c r="K453" s="43"/>
      <c r="L453" s="47"/>
      <c r="M453" s="223"/>
      <c r="N453" s="224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151</v>
      </c>
      <c r="AU453" s="20" t="s">
        <v>87</v>
      </c>
    </row>
    <row r="454" s="12" customFormat="1" ht="22.8" customHeight="1">
      <c r="A454" s="12"/>
      <c r="B454" s="191"/>
      <c r="C454" s="192"/>
      <c r="D454" s="193" t="s">
        <v>76</v>
      </c>
      <c r="E454" s="205" t="s">
        <v>511</v>
      </c>
      <c r="F454" s="205" t="s">
        <v>512</v>
      </c>
      <c r="G454" s="192"/>
      <c r="H454" s="192"/>
      <c r="I454" s="195"/>
      <c r="J454" s="206">
        <f>BK454</f>
        <v>0</v>
      </c>
      <c r="K454" s="192"/>
      <c r="L454" s="197"/>
      <c r="M454" s="198"/>
      <c r="N454" s="199"/>
      <c r="O454" s="199"/>
      <c r="P454" s="200">
        <f>SUM(P455:P473)</f>
        <v>0</v>
      </c>
      <c r="Q454" s="199"/>
      <c r="R454" s="200">
        <f>SUM(R455:R473)</f>
        <v>0.39187212000000005</v>
      </c>
      <c r="S454" s="199"/>
      <c r="T454" s="201">
        <f>SUM(T455:T473)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02" t="s">
        <v>87</v>
      </c>
      <c r="AT454" s="203" t="s">
        <v>76</v>
      </c>
      <c r="AU454" s="203" t="s">
        <v>85</v>
      </c>
      <c r="AY454" s="202" t="s">
        <v>137</v>
      </c>
      <c r="BK454" s="204">
        <f>SUM(BK455:BK473)</f>
        <v>0</v>
      </c>
    </row>
    <row r="455" s="2" customFormat="1" ht="24.15" customHeight="1">
      <c r="A455" s="41"/>
      <c r="B455" s="42"/>
      <c r="C455" s="207" t="s">
        <v>513</v>
      </c>
      <c r="D455" s="207" t="s">
        <v>144</v>
      </c>
      <c r="E455" s="208" t="s">
        <v>514</v>
      </c>
      <c r="F455" s="209" t="s">
        <v>515</v>
      </c>
      <c r="G455" s="210" t="s">
        <v>147</v>
      </c>
      <c r="H455" s="211">
        <v>760.93600000000004</v>
      </c>
      <c r="I455" s="212"/>
      <c r="J455" s="213">
        <f>ROUND(I455*H455,2)</f>
        <v>0</v>
      </c>
      <c r="K455" s="209" t="s">
        <v>148</v>
      </c>
      <c r="L455" s="47"/>
      <c r="M455" s="214" t="s">
        <v>19</v>
      </c>
      <c r="N455" s="215" t="s">
        <v>48</v>
      </c>
      <c r="O455" s="87"/>
      <c r="P455" s="216">
        <f>O455*H455</f>
        <v>0</v>
      </c>
      <c r="Q455" s="216">
        <v>0</v>
      </c>
      <c r="R455" s="216">
        <f>Q455*H455</f>
        <v>0</v>
      </c>
      <c r="S455" s="216">
        <v>0</v>
      </c>
      <c r="T455" s="217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18" t="s">
        <v>252</v>
      </c>
      <c r="AT455" s="218" t="s">
        <v>144</v>
      </c>
      <c r="AU455" s="218" t="s">
        <v>87</v>
      </c>
      <c r="AY455" s="20" t="s">
        <v>137</v>
      </c>
      <c r="BE455" s="219">
        <f>IF(N455="základní",J455,0)</f>
        <v>0</v>
      </c>
      <c r="BF455" s="219">
        <f>IF(N455="snížená",J455,0)</f>
        <v>0</v>
      </c>
      <c r="BG455" s="219">
        <f>IF(N455="zákl. přenesená",J455,0)</f>
        <v>0</v>
      </c>
      <c r="BH455" s="219">
        <f>IF(N455="sníž. přenesená",J455,0)</f>
        <v>0</v>
      </c>
      <c r="BI455" s="219">
        <f>IF(N455="nulová",J455,0)</f>
        <v>0</v>
      </c>
      <c r="BJ455" s="20" t="s">
        <v>85</v>
      </c>
      <c r="BK455" s="219">
        <f>ROUND(I455*H455,2)</f>
        <v>0</v>
      </c>
      <c r="BL455" s="20" t="s">
        <v>252</v>
      </c>
      <c r="BM455" s="218" t="s">
        <v>516</v>
      </c>
    </row>
    <row r="456" s="2" customFormat="1">
      <c r="A456" s="41"/>
      <c r="B456" s="42"/>
      <c r="C456" s="43"/>
      <c r="D456" s="220" t="s">
        <v>151</v>
      </c>
      <c r="E456" s="43"/>
      <c r="F456" s="221" t="s">
        <v>517</v>
      </c>
      <c r="G456" s="43"/>
      <c r="H456" s="43"/>
      <c r="I456" s="222"/>
      <c r="J456" s="43"/>
      <c r="K456" s="43"/>
      <c r="L456" s="47"/>
      <c r="M456" s="223"/>
      <c r="N456" s="224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151</v>
      </c>
      <c r="AU456" s="20" t="s">
        <v>87</v>
      </c>
    </row>
    <row r="457" s="14" customFormat="1">
      <c r="A457" s="14"/>
      <c r="B457" s="236"/>
      <c r="C457" s="237"/>
      <c r="D457" s="227" t="s">
        <v>153</v>
      </c>
      <c r="E457" s="238" t="s">
        <v>19</v>
      </c>
      <c r="F457" s="239" t="s">
        <v>518</v>
      </c>
      <c r="G457" s="237"/>
      <c r="H457" s="240">
        <v>570.20600000000002</v>
      </c>
      <c r="I457" s="241"/>
      <c r="J457" s="237"/>
      <c r="K457" s="237"/>
      <c r="L457" s="242"/>
      <c r="M457" s="243"/>
      <c r="N457" s="244"/>
      <c r="O457" s="244"/>
      <c r="P457" s="244"/>
      <c r="Q457" s="244"/>
      <c r="R457" s="244"/>
      <c r="S457" s="244"/>
      <c r="T457" s="24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6" t="s">
        <v>153</v>
      </c>
      <c r="AU457" s="246" t="s">
        <v>87</v>
      </c>
      <c r="AV457" s="14" t="s">
        <v>87</v>
      </c>
      <c r="AW457" s="14" t="s">
        <v>37</v>
      </c>
      <c r="AX457" s="14" t="s">
        <v>77</v>
      </c>
      <c r="AY457" s="246" t="s">
        <v>137</v>
      </c>
    </row>
    <row r="458" s="14" customFormat="1">
      <c r="A458" s="14"/>
      <c r="B458" s="236"/>
      <c r="C458" s="237"/>
      <c r="D458" s="227" t="s">
        <v>153</v>
      </c>
      <c r="E458" s="238" t="s">
        <v>19</v>
      </c>
      <c r="F458" s="239" t="s">
        <v>519</v>
      </c>
      <c r="G458" s="237"/>
      <c r="H458" s="240">
        <v>190.72999999999999</v>
      </c>
      <c r="I458" s="241"/>
      <c r="J458" s="237"/>
      <c r="K458" s="237"/>
      <c r="L458" s="242"/>
      <c r="M458" s="243"/>
      <c r="N458" s="244"/>
      <c r="O458" s="244"/>
      <c r="P458" s="244"/>
      <c r="Q458" s="244"/>
      <c r="R458" s="244"/>
      <c r="S458" s="244"/>
      <c r="T458" s="24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6" t="s">
        <v>153</v>
      </c>
      <c r="AU458" s="246" t="s">
        <v>87</v>
      </c>
      <c r="AV458" s="14" t="s">
        <v>87</v>
      </c>
      <c r="AW458" s="14" t="s">
        <v>37</v>
      </c>
      <c r="AX458" s="14" t="s">
        <v>77</v>
      </c>
      <c r="AY458" s="246" t="s">
        <v>137</v>
      </c>
    </row>
    <row r="459" s="16" customFormat="1">
      <c r="A459" s="16"/>
      <c r="B459" s="258"/>
      <c r="C459" s="259"/>
      <c r="D459" s="227" t="s">
        <v>153</v>
      </c>
      <c r="E459" s="260" t="s">
        <v>19</v>
      </c>
      <c r="F459" s="261" t="s">
        <v>161</v>
      </c>
      <c r="G459" s="259"/>
      <c r="H459" s="262">
        <v>760.93600000000004</v>
      </c>
      <c r="I459" s="263"/>
      <c r="J459" s="259"/>
      <c r="K459" s="259"/>
      <c r="L459" s="264"/>
      <c r="M459" s="265"/>
      <c r="N459" s="266"/>
      <c r="O459" s="266"/>
      <c r="P459" s="266"/>
      <c r="Q459" s="266"/>
      <c r="R459" s="266"/>
      <c r="S459" s="266"/>
      <c r="T459" s="267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T459" s="268" t="s">
        <v>153</v>
      </c>
      <c r="AU459" s="268" t="s">
        <v>87</v>
      </c>
      <c r="AV459" s="16" t="s">
        <v>149</v>
      </c>
      <c r="AW459" s="16" t="s">
        <v>37</v>
      </c>
      <c r="AX459" s="16" t="s">
        <v>85</v>
      </c>
      <c r="AY459" s="268" t="s">
        <v>137</v>
      </c>
    </row>
    <row r="460" s="2" customFormat="1" ht="33" customHeight="1">
      <c r="A460" s="41"/>
      <c r="B460" s="42"/>
      <c r="C460" s="207" t="s">
        <v>520</v>
      </c>
      <c r="D460" s="207" t="s">
        <v>144</v>
      </c>
      <c r="E460" s="208" t="s">
        <v>521</v>
      </c>
      <c r="F460" s="209" t="s">
        <v>522</v>
      </c>
      <c r="G460" s="210" t="s">
        <v>147</v>
      </c>
      <c r="H460" s="211">
        <v>760.93600000000004</v>
      </c>
      <c r="I460" s="212"/>
      <c r="J460" s="213">
        <f>ROUND(I460*H460,2)</f>
        <v>0</v>
      </c>
      <c r="K460" s="209" t="s">
        <v>148</v>
      </c>
      <c r="L460" s="47"/>
      <c r="M460" s="214" t="s">
        <v>19</v>
      </c>
      <c r="N460" s="215" t="s">
        <v>48</v>
      </c>
      <c r="O460" s="87"/>
      <c r="P460" s="216">
        <f>O460*H460</f>
        <v>0</v>
      </c>
      <c r="Q460" s="216">
        <v>0.00021000000000000001</v>
      </c>
      <c r="R460" s="216">
        <f>Q460*H460</f>
        <v>0.15979656</v>
      </c>
      <c r="S460" s="216">
        <v>0</v>
      </c>
      <c r="T460" s="217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8" t="s">
        <v>252</v>
      </c>
      <c r="AT460" s="218" t="s">
        <v>144</v>
      </c>
      <c r="AU460" s="218" t="s">
        <v>87</v>
      </c>
      <c r="AY460" s="20" t="s">
        <v>137</v>
      </c>
      <c r="BE460" s="219">
        <f>IF(N460="základní",J460,0)</f>
        <v>0</v>
      </c>
      <c r="BF460" s="219">
        <f>IF(N460="snížená",J460,0)</f>
        <v>0</v>
      </c>
      <c r="BG460" s="219">
        <f>IF(N460="zákl. přenesená",J460,0)</f>
        <v>0</v>
      </c>
      <c r="BH460" s="219">
        <f>IF(N460="sníž. přenesená",J460,0)</f>
        <v>0</v>
      </c>
      <c r="BI460" s="219">
        <f>IF(N460="nulová",J460,0)</f>
        <v>0</v>
      </c>
      <c r="BJ460" s="20" t="s">
        <v>85</v>
      </c>
      <c r="BK460" s="219">
        <f>ROUND(I460*H460,2)</f>
        <v>0</v>
      </c>
      <c r="BL460" s="20" t="s">
        <v>252</v>
      </c>
      <c r="BM460" s="218" t="s">
        <v>523</v>
      </c>
    </row>
    <row r="461" s="2" customFormat="1">
      <c r="A461" s="41"/>
      <c r="B461" s="42"/>
      <c r="C461" s="43"/>
      <c r="D461" s="220" t="s">
        <v>151</v>
      </c>
      <c r="E461" s="43"/>
      <c r="F461" s="221" t="s">
        <v>524</v>
      </c>
      <c r="G461" s="43"/>
      <c r="H461" s="43"/>
      <c r="I461" s="222"/>
      <c r="J461" s="43"/>
      <c r="K461" s="43"/>
      <c r="L461" s="47"/>
      <c r="M461" s="223"/>
      <c r="N461" s="224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151</v>
      </c>
      <c r="AU461" s="20" t="s">
        <v>87</v>
      </c>
    </row>
    <row r="462" s="14" customFormat="1">
      <c r="A462" s="14"/>
      <c r="B462" s="236"/>
      <c r="C462" s="237"/>
      <c r="D462" s="227" t="s">
        <v>153</v>
      </c>
      <c r="E462" s="238" t="s">
        <v>19</v>
      </c>
      <c r="F462" s="239" t="s">
        <v>518</v>
      </c>
      <c r="G462" s="237"/>
      <c r="H462" s="240">
        <v>570.20600000000002</v>
      </c>
      <c r="I462" s="241"/>
      <c r="J462" s="237"/>
      <c r="K462" s="237"/>
      <c r="L462" s="242"/>
      <c r="M462" s="243"/>
      <c r="N462" s="244"/>
      <c r="O462" s="244"/>
      <c r="P462" s="244"/>
      <c r="Q462" s="244"/>
      <c r="R462" s="244"/>
      <c r="S462" s="244"/>
      <c r="T462" s="24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6" t="s">
        <v>153</v>
      </c>
      <c r="AU462" s="246" t="s">
        <v>87</v>
      </c>
      <c r="AV462" s="14" t="s">
        <v>87</v>
      </c>
      <c r="AW462" s="14" t="s">
        <v>37</v>
      </c>
      <c r="AX462" s="14" t="s">
        <v>77</v>
      </c>
      <c r="AY462" s="246" t="s">
        <v>137</v>
      </c>
    </row>
    <row r="463" s="14" customFormat="1">
      <c r="A463" s="14"/>
      <c r="B463" s="236"/>
      <c r="C463" s="237"/>
      <c r="D463" s="227" t="s">
        <v>153</v>
      </c>
      <c r="E463" s="238" t="s">
        <v>19</v>
      </c>
      <c r="F463" s="239" t="s">
        <v>519</v>
      </c>
      <c r="G463" s="237"/>
      <c r="H463" s="240">
        <v>190.72999999999999</v>
      </c>
      <c r="I463" s="241"/>
      <c r="J463" s="237"/>
      <c r="K463" s="237"/>
      <c r="L463" s="242"/>
      <c r="M463" s="243"/>
      <c r="N463" s="244"/>
      <c r="O463" s="244"/>
      <c r="P463" s="244"/>
      <c r="Q463" s="244"/>
      <c r="R463" s="244"/>
      <c r="S463" s="244"/>
      <c r="T463" s="24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6" t="s">
        <v>153</v>
      </c>
      <c r="AU463" s="246" t="s">
        <v>87</v>
      </c>
      <c r="AV463" s="14" t="s">
        <v>87</v>
      </c>
      <c r="AW463" s="14" t="s">
        <v>37</v>
      </c>
      <c r="AX463" s="14" t="s">
        <v>77</v>
      </c>
      <c r="AY463" s="246" t="s">
        <v>137</v>
      </c>
    </row>
    <row r="464" s="16" customFormat="1">
      <c r="A464" s="16"/>
      <c r="B464" s="258"/>
      <c r="C464" s="259"/>
      <c r="D464" s="227" t="s">
        <v>153</v>
      </c>
      <c r="E464" s="260" t="s">
        <v>19</v>
      </c>
      <c r="F464" s="261" t="s">
        <v>161</v>
      </c>
      <c r="G464" s="259"/>
      <c r="H464" s="262">
        <v>760.93600000000004</v>
      </c>
      <c r="I464" s="263"/>
      <c r="J464" s="259"/>
      <c r="K464" s="259"/>
      <c r="L464" s="264"/>
      <c r="M464" s="265"/>
      <c r="N464" s="266"/>
      <c r="O464" s="266"/>
      <c r="P464" s="266"/>
      <c r="Q464" s="266"/>
      <c r="R464" s="266"/>
      <c r="S464" s="266"/>
      <c r="T464" s="267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T464" s="268" t="s">
        <v>153</v>
      </c>
      <c r="AU464" s="268" t="s">
        <v>87</v>
      </c>
      <c r="AV464" s="16" t="s">
        <v>149</v>
      </c>
      <c r="AW464" s="16" t="s">
        <v>37</v>
      </c>
      <c r="AX464" s="16" t="s">
        <v>85</v>
      </c>
      <c r="AY464" s="268" t="s">
        <v>137</v>
      </c>
    </row>
    <row r="465" s="2" customFormat="1" ht="37.8" customHeight="1">
      <c r="A465" s="41"/>
      <c r="B465" s="42"/>
      <c r="C465" s="207" t="s">
        <v>525</v>
      </c>
      <c r="D465" s="207" t="s">
        <v>144</v>
      </c>
      <c r="E465" s="208" t="s">
        <v>526</v>
      </c>
      <c r="F465" s="209" t="s">
        <v>527</v>
      </c>
      <c r="G465" s="210" t="s">
        <v>147</v>
      </c>
      <c r="H465" s="211">
        <v>760.93600000000004</v>
      </c>
      <c r="I465" s="212"/>
      <c r="J465" s="213">
        <f>ROUND(I465*H465,2)</f>
        <v>0</v>
      </c>
      <c r="K465" s="209" t="s">
        <v>148</v>
      </c>
      <c r="L465" s="47"/>
      <c r="M465" s="214" t="s">
        <v>19</v>
      </c>
      <c r="N465" s="215" t="s">
        <v>48</v>
      </c>
      <c r="O465" s="87"/>
      <c r="P465" s="216">
        <f>O465*H465</f>
        <v>0</v>
      </c>
      <c r="Q465" s="216">
        <v>0.00029</v>
      </c>
      <c r="R465" s="216">
        <f>Q465*H465</f>
        <v>0.22067144000000002</v>
      </c>
      <c r="S465" s="216">
        <v>0</v>
      </c>
      <c r="T465" s="217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8" t="s">
        <v>252</v>
      </c>
      <c r="AT465" s="218" t="s">
        <v>144</v>
      </c>
      <c r="AU465" s="218" t="s">
        <v>87</v>
      </c>
      <c r="AY465" s="20" t="s">
        <v>137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0" t="s">
        <v>85</v>
      </c>
      <c r="BK465" s="219">
        <f>ROUND(I465*H465,2)</f>
        <v>0</v>
      </c>
      <c r="BL465" s="20" t="s">
        <v>252</v>
      </c>
      <c r="BM465" s="218" t="s">
        <v>528</v>
      </c>
    </row>
    <row r="466" s="2" customFormat="1">
      <c r="A466" s="41"/>
      <c r="B466" s="42"/>
      <c r="C466" s="43"/>
      <c r="D466" s="220" t="s">
        <v>151</v>
      </c>
      <c r="E466" s="43"/>
      <c r="F466" s="221" t="s">
        <v>529</v>
      </c>
      <c r="G466" s="43"/>
      <c r="H466" s="43"/>
      <c r="I466" s="222"/>
      <c r="J466" s="43"/>
      <c r="K466" s="43"/>
      <c r="L466" s="47"/>
      <c r="M466" s="223"/>
      <c r="N466" s="224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151</v>
      </c>
      <c r="AU466" s="20" t="s">
        <v>87</v>
      </c>
    </row>
    <row r="467" s="14" customFormat="1">
      <c r="A467" s="14"/>
      <c r="B467" s="236"/>
      <c r="C467" s="237"/>
      <c r="D467" s="227" t="s">
        <v>153</v>
      </c>
      <c r="E467" s="238" t="s">
        <v>19</v>
      </c>
      <c r="F467" s="239" t="s">
        <v>518</v>
      </c>
      <c r="G467" s="237"/>
      <c r="H467" s="240">
        <v>570.20600000000002</v>
      </c>
      <c r="I467" s="241"/>
      <c r="J467" s="237"/>
      <c r="K467" s="237"/>
      <c r="L467" s="242"/>
      <c r="M467" s="243"/>
      <c r="N467" s="244"/>
      <c r="O467" s="244"/>
      <c r="P467" s="244"/>
      <c r="Q467" s="244"/>
      <c r="R467" s="244"/>
      <c r="S467" s="244"/>
      <c r="T467" s="24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6" t="s">
        <v>153</v>
      </c>
      <c r="AU467" s="246" t="s">
        <v>87</v>
      </c>
      <c r="AV467" s="14" t="s">
        <v>87</v>
      </c>
      <c r="AW467" s="14" t="s">
        <v>37</v>
      </c>
      <c r="AX467" s="14" t="s">
        <v>77</v>
      </c>
      <c r="AY467" s="246" t="s">
        <v>137</v>
      </c>
    </row>
    <row r="468" s="14" customFormat="1">
      <c r="A468" s="14"/>
      <c r="B468" s="236"/>
      <c r="C468" s="237"/>
      <c r="D468" s="227" t="s">
        <v>153</v>
      </c>
      <c r="E468" s="238" t="s">
        <v>19</v>
      </c>
      <c r="F468" s="239" t="s">
        <v>519</v>
      </c>
      <c r="G468" s="237"/>
      <c r="H468" s="240">
        <v>190.72999999999999</v>
      </c>
      <c r="I468" s="241"/>
      <c r="J468" s="237"/>
      <c r="K468" s="237"/>
      <c r="L468" s="242"/>
      <c r="M468" s="243"/>
      <c r="N468" s="244"/>
      <c r="O468" s="244"/>
      <c r="P468" s="244"/>
      <c r="Q468" s="244"/>
      <c r="R468" s="244"/>
      <c r="S468" s="244"/>
      <c r="T468" s="24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6" t="s">
        <v>153</v>
      </c>
      <c r="AU468" s="246" t="s">
        <v>87</v>
      </c>
      <c r="AV468" s="14" t="s">
        <v>87</v>
      </c>
      <c r="AW468" s="14" t="s">
        <v>37</v>
      </c>
      <c r="AX468" s="14" t="s">
        <v>77</v>
      </c>
      <c r="AY468" s="246" t="s">
        <v>137</v>
      </c>
    </row>
    <row r="469" s="16" customFormat="1">
      <c r="A469" s="16"/>
      <c r="B469" s="258"/>
      <c r="C469" s="259"/>
      <c r="D469" s="227" t="s">
        <v>153</v>
      </c>
      <c r="E469" s="260" t="s">
        <v>19</v>
      </c>
      <c r="F469" s="261" t="s">
        <v>161</v>
      </c>
      <c r="G469" s="259"/>
      <c r="H469" s="262">
        <v>760.93600000000004</v>
      </c>
      <c r="I469" s="263"/>
      <c r="J469" s="259"/>
      <c r="K469" s="259"/>
      <c r="L469" s="264"/>
      <c r="M469" s="265"/>
      <c r="N469" s="266"/>
      <c r="O469" s="266"/>
      <c r="P469" s="266"/>
      <c r="Q469" s="266"/>
      <c r="R469" s="266"/>
      <c r="S469" s="266"/>
      <c r="T469" s="267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T469" s="268" t="s">
        <v>153</v>
      </c>
      <c r="AU469" s="268" t="s">
        <v>87</v>
      </c>
      <c r="AV469" s="16" t="s">
        <v>149</v>
      </c>
      <c r="AW469" s="16" t="s">
        <v>37</v>
      </c>
      <c r="AX469" s="16" t="s">
        <v>85</v>
      </c>
      <c r="AY469" s="268" t="s">
        <v>137</v>
      </c>
    </row>
    <row r="470" s="2" customFormat="1" ht="49.05" customHeight="1">
      <c r="A470" s="41"/>
      <c r="B470" s="42"/>
      <c r="C470" s="207" t="s">
        <v>530</v>
      </c>
      <c r="D470" s="207" t="s">
        <v>144</v>
      </c>
      <c r="E470" s="208" t="s">
        <v>531</v>
      </c>
      <c r="F470" s="209" t="s">
        <v>532</v>
      </c>
      <c r="G470" s="210" t="s">
        <v>147</v>
      </c>
      <c r="H470" s="211">
        <v>570.20600000000002</v>
      </c>
      <c r="I470" s="212"/>
      <c r="J470" s="213">
        <f>ROUND(I470*H470,2)</f>
        <v>0</v>
      </c>
      <c r="K470" s="209" t="s">
        <v>148</v>
      </c>
      <c r="L470" s="47"/>
      <c r="M470" s="214" t="s">
        <v>19</v>
      </c>
      <c r="N470" s="215" t="s">
        <v>48</v>
      </c>
      <c r="O470" s="87"/>
      <c r="P470" s="216">
        <f>O470*H470</f>
        <v>0</v>
      </c>
      <c r="Q470" s="216">
        <v>2.0000000000000002E-05</v>
      </c>
      <c r="R470" s="216">
        <f>Q470*H470</f>
        <v>0.011404120000000002</v>
      </c>
      <c r="S470" s="216">
        <v>0</v>
      </c>
      <c r="T470" s="217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8" t="s">
        <v>252</v>
      </c>
      <c r="AT470" s="218" t="s">
        <v>144</v>
      </c>
      <c r="AU470" s="218" t="s">
        <v>87</v>
      </c>
      <c r="AY470" s="20" t="s">
        <v>137</v>
      </c>
      <c r="BE470" s="219">
        <f>IF(N470="základní",J470,0)</f>
        <v>0</v>
      </c>
      <c r="BF470" s="219">
        <f>IF(N470="snížená",J470,0)</f>
        <v>0</v>
      </c>
      <c r="BG470" s="219">
        <f>IF(N470="zákl. přenesená",J470,0)</f>
        <v>0</v>
      </c>
      <c r="BH470" s="219">
        <f>IF(N470="sníž. přenesená",J470,0)</f>
        <v>0</v>
      </c>
      <c r="BI470" s="219">
        <f>IF(N470="nulová",J470,0)</f>
        <v>0</v>
      </c>
      <c r="BJ470" s="20" t="s">
        <v>85</v>
      </c>
      <c r="BK470" s="219">
        <f>ROUND(I470*H470,2)</f>
        <v>0</v>
      </c>
      <c r="BL470" s="20" t="s">
        <v>252</v>
      </c>
      <c r="BM470" s="218" t="s">
        <v>533</v>
      </c>
    </row>
    <row r="471" s="2" customFormat="1">
      <c r="A471" s="41"/>
      <c r="B471" s="42"/>
      <c r="C471" s="43"/>
      <c r="D471" s="220" t="s">
        <v>151</v>
      </c>
      <c r="E471" s="43"/>
      <c r="F471" s="221" t="s">
        <v>534</v>
      </c>
      <c r="G471" s="43"/>
      <c r="H471" s="43"/>
      <c r="I471" s="222"/>
      <c r="J471" s="43"/>
      <c r="K471" s="43"/>
      <c r="L471" s="47"/>
      <c r="M471" s="223"/>
      <c r="N471" s="224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151</v>
      </c>
      <c r="AU471" s="20" t="s">
        <v>87</v>
      </c>
    </row>
    <row r="472" s="14" customFormat="1">
      <c r="A472" s="14"/>
      <c r="B472" s="236"/>
      <c r="C472" s="237"/>
      <c r="D472" s="227" t="s">
        <v>153</v>
      </c>
      <c r="E472" s="238" t="s">
        <v>19</v>
      </c>
      <c r="F472" s="239" t="s">
        <v>518</v>
      </c>
      <c r="G472" s="237"/>
      <c r="H472" s="240">
        <v>570.20600000000002</v>
      </c>
      <c r="I472" s="241"/>
      <c r="J472" s="237"/>
      <c r="K472" s="237"/>
      <c r="L472" s="242"/>
      <c r="M472" s="243"/>
      <c r="N472" s="244"/>
      <c r="O472" s="244"/>
      <c r="P472" s="244"/>
      <c r="Q472" s="244"/>
      <c r="R472" s="244"/>
      <c r="S472" s="244"/>
      <c r="T472" s="24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6" t="s">
        <v>153</v>
      </c>
      <c r="AU472" s="246" t="s">
        <v>87</v>
      </c>
      <c r="AV472" s="14" t="s">
        <v>87</v>
      </c>
      <c r="AW472" s="14" t="s">
        <v>37</v>
      </c>
      <c r="AX472" s="14" t="s">
        <v>77</v>
      </c>
      <c r="AY472" s="246" t="s">
        <v>137</v>
      </c>
    </row>
    <row r="473" s="16" customFormat="1">
      <c r="A473" s="16"/>
      <c r="B473" s="258"/>
      <c r="C473" s="259"/>
      <c r="D473" s="227" t="s">
        <v>153</v>
      </c>
      <c r="E473" s="260" t="s">
        <v>19</v>
      </c>
      <c r="F473" s="261" t="s">
        <v>161</v>
      </c>
      <c r="G473" s="259"/>
      <c r="H473" s="262">
        <v>570.20600000000002</v>
      </c>
      <c r="I473" s="263"/>
      <c r="J473" s="259"/>
      <c r="K473" s="259"/>
      <c r="L473" s="264"/>
      <c r="M473" s="280"/>
      <c r="N473" s="281"/>
      <c r="O473" s="281"/>
      <c r="P473" s="281"/>
      <c r="Q473" s="281"/>
      <c r="R473" s="281"/>
      <c r="S473" s="281"/>
      <c r="T473" s="282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T473" s="268" t="s">
        <v>153</v>
      </c>
      <c r="AU473" s="268" t="s">
        <v>87</v>
      </c>
      <c r="AV473" s="16" t="s">
        <v>149</v>
      </c>
      <c r="AW473" s="16" t="s">
        <v>37</v>
      </c>
      <c r="AX473" s="16" t="s">
        <v>85</v>
      </c>
      <c r="AY473" s="268" t="s">
        <v>137</v>
      </c>
    </row>
    <row r="474" s="2" customFormat="1" ht="6.96" customHeight="1">
      <c r="A474" s="41"/>
      <c r="B474" s="62"/>
      <c r="C474" s="63"/>
      <c r="D474" s="63"/>
      <c r="E474" s="63"/>
      <c r="F474" s="63"/>
      <c r="G474" s="63"/>
      <c r="H474" s="63"/>
      <c r="I474" s="63"/>
      <c r="J474" s="63"/>
      <c r="K474" s="63"/>
      <c r="L474" s="47"/>
      <c r="M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</row>
  </sheetData>
  <sheetProtection sheet="1" autoFilter="0" formatColumns="0" formatRows="0" objects="1" scenarios="1" spinCount="100000" saltValue="5DUkEHXhsiap0NVN16dbs8gjOQXlb5XWb0U1W8q9CBGogJyRx/bB3lw2zW2DDXdwkI4ks9R3KzTuN5nJoK4PxA==" hashValue="Y+SS1zNeXtPGuRpXPPd1SGt0dogtAZNTzykIO70TYDCMDVi44DQZ6Pz1IUkabC2G5gJqS0Ysax5TIL+pnW+X+g==" algorithmName="SHA-512" password="CC35"/>
  <autoFilter ref="C93:K473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100" r:id="rId1" display="https://podminky.urs.cz/item/CS_URS_2025_02/612325419"/>
    <hyperlink ref="F111" r:id="rId2" display="https://podminky.urs.cz/item/CS_URS_2025_02/612325421"/>
    <hyperlink ref="F133" r:id="rId3" display="https://podminky.urs.cz/item/CS_URS_2025_02/611325421"/>
    <hyperlink ref="F155" r:id="rId4" display="https://podminky.urs.cz/item/CS_URS_2025_02/949101112"/>
    <hyperlink ref="F177" r:id="rId5" display="https://podminky.urs.cz/item/CS_URS_2025_02/952901111"/>
    <hyperlink ref="F199" r:id="rId6" display="https://podminky.urs.cz/item/CS_URS_2025_02/997013212"/>
    <hyperlink ref="F201" r:id="rId7" display="https://podminky.urs.cz/item/CS_URS_2025_02/997006012"/>
    <hyperlink ref="F203" r:id="rId8" display="https://podminky.urs.cz/item/CS_URS_2025_02/997006512"/>
    <hyperlink ref="F205" r:id="rId9" display="https://podminky.urs.cz/item/CS_URS_2025_02/997006519"/>
    <hyperlink ref="F208" r:id="rId10" display="https://podminky.urs.cz/item/CS_URS_2025_02/997013871"/>
    <hyperlink ref="F211" r:id="rId11" display="https://podminky.urs.cz/item/CS_URS_2025_02/998018002"/>
    <hyperlink ref="F215" r:id="rId12" display="https://podminky.urs.cz/item/CS_URS_2025_02/763121590"/>
    <hyperlink ref="F220" r:id="rId13" display="https://podminky.urs.cz/item/CS_URS_2025_02/763121751"/>
    <hyperlink ref="F225" r:id="rId14" display="https://podminky.urs.cz/item/CS_URS_2025_02/763121714"/>
    <hyperlink ref="F230" r:id="rId15" display="https://podminky.urs.cz/item/CS_URS_2025_02/998763332"/>
    <hyperlink ref="F254" r:id="rId16" display="https://podminky.urs.cz/item/CS_URS_2025_02/763411811"/>
    <hyperlink ref="F260" r:id="rId17" display="https://podminky.urs.cz/item/CS_URS_2025_02/763411115"/>
    <hyperlink ref="F266" r:id="rId18" display="https://podminky.urs.cz/item/CS_URS_2025_02/725291666"/>
    <hyperlink ref="F273" r:id="rId19" display="https://podminky.urs.cz/item/CS_URS_2025_02/998766312"/>
    <hyperlink ref="F276" r:id="rId20" display="https://podminky.urs.cz/item/CS_URS_2025_02/771573810"/>
    <hyperlink ref="F282" r:id="rId21" display="https://podminky.urs.cz/item/CS_URS_2025_02/771111011"/>
    <hyperlink ref="F288" r:id="rId22" display="https://podminky.urs.cz/item/CS_URS_2025_02/771121011"/>
    <hyperlink ref="F294" r:id="rId23" display="https://podminky.urs.cz/item/CS_URS_2025_02/771591112"/>
    <hyperlink ref="F300" r:id="rId24" display="https://podminky.urs.cz/item/CS_URS_2025_02/771591264"/>
    <hyperlink ref="F306" r:id="rId25" display="https://podminky.urs.cz/item/CS_URS_2025_02/771591241"/>
    <hyperlink ref="F312" r:id="rId26" display="https://podminky.urs.cz/item/CS_URS_2025_02/771591242"/>
    <hyperlink ref="F318" r:id="rId27" display="https://podminky.urs.cz/item/CS_URS_2025_02/771574416"/>
    <hyperlink ref="F327" r:id="rId28" display="https://podminky.urs.cz/item/CS_URS_2025_02/771591115"/>
    <hyperlink ref="F333" r:id="rId29" display="https://podminky.urs.cz/item/CS_URS_2025_02/771592011"/>
    <hyperlink ref="F339" r:id="rId30" display="https://podminky.urs.cz/item/CS_URS_2025_02/998771122"/>
    <hyperlink ref="F342" r:id="rId31" display="https://podminky.urs.cz/item/CS_URS_2025_02/781473810"/>
    <hyperlink ref="F352" r:id="rId32" display="https://podminky.urs.cz/item/CS_URS_2025_02/781111011"/>
    <hyperlink ref="F362" r:id="rId33" display="https://podminky.urs.cz/item/CS_URS_2025_02/781121011"/>
    <hyperlink ref="F372" r:id="rId34" display="https://podminky.urs.cz/item/CS_URS_2025_02/781131112"/>
    <hyperlink ref="F378" r:id="rId35" display="https://podminky.urs.cz/item/CS_URS_2025_02/781131232"/>
    <hyperlink ref="F384" r:id="rId36" display="https://podminky.urs.cz/item/CS_URS_2025_02/781472221"/>
    <hyperlink ref="F393" r:id="rId37" display="https://podminky.urs.cz/item/CS_URS_2025_02/781472219"/>
    <hyperlink ref="F401" r:id="rId38" display="https://podminky.urs.cz/item/CS_URS_2025_02/781495115"/>
    <hyperlink ref="F407" r:id="rId39" display="https://podminky.urs.cz/item/CS_URS_2025_02/781492211"/>
    <hyperlink ref="F413" r:id="rId40" display="https://podminky.urs.cz/item/CS_URS_2025_02/781492251"/>
    <hyperlink ref="F423" r:id="rId41" display="https://podminky.urs.cz/item/CS_URS_2025_02/781495142"/>
    <hyperlink ref="F428" r:id="rId42" display="https://podminky.urs.cz/item/CS_URS_2025_02/781495143"/>
    <hyperlink ref="F433" r:id="rId43" display="https://podminky.urs.cz/item/CS_URS_2025_02/781495192R"/>
    <hyperlink ref="F439" r:id="rId44" display="https://podminky.urs.cz/item/CS_URS_2025_02/781495211"/>
    <hyperlink ref="F445" r:id="rId45" display="https://podminky.urs.cz/item/CS_URS_2025_02/781491021"/>
    <hyperlink ref="F453" r:id="rId46" display="https://podminky.urs.cz/item/CS_URS_2025_02/998781122"/>
    <hyperlink ref="F456" r:id="rId47" display="https://podminky.urs.cz/item/CS_URS_2025_02/784111001"/>
    <hyperlink ref="F461" r:id="rId48" display="https://podminky.urs.cz/item/CS_URS_2025_02/784181101"/>
    <hyperlink ref="F466" r:id="rId49" display="https://podminky.urs.cz/item/CS_URS_2025_02/784211101"/>
    <hyperlink ref="F471" r:id="rId50" display="https://podminky.urs.cz/item/CS_URS_2025_02/78421116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87</v>
      </c>
    </row>
    <row r="4" s="1" customFormat="1" ht="24.96" customHeight="1">
      <c r="B4" s="23"/>
      <c r="D4" s="133" t="s">
        <v>100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MŠ Barevný svět Slezská č.p. 2011, Frýdek-Místek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535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21. 11. 2025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ROUND(J83,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ROUND((SUM(BE83:BE149)),  2)</f>
        <v>0</v>
      </c>
      <c r="G33" s="41"/>
      <c r="H33" s="41"/>
      <c r="I33" s="151">
        <v>0.20999999999999999</v>
      </c>
      <c r="J33" s="150">
        <f>ROUND(((SUM(BE83:BE149))*I33),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ROUND((SUM(BF83:BF149)),  2)</f>
        <v>0</v>
      </c>
      <c r="G34" s="41"/>
      <c r="H34" s="41"/>
      <c r="I34" s="151">
        <v>0.12</v>
      </c>
      <c r="J34" s="150">
        <f>ROUND(((SUM(BF83:BF149))*I34),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ROUND((SUM(BG83:BG149)),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ROUND((SUM(BH83:BH149)),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ROUND((SUM(BI83:BI149)),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MŠ Barevný svět Slezská č.p. 2011, Frýdek-Místek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02 - Zdravotechnika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p.č. 6810; k.ú. Frýdek</v>
      </c>
      <c r="G52" s="43"/>
      <c r="H52" s="43"/>
      <c r="I52" s="35" t="s">
        <v>23</v>
      </c>
      <c r="J52" s="75" t="str">
        <f>IF(J12="","",J12)</f>
        <v>21. 11. 2025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Statutární město Frýdek-Místek</v>
      </c>
      <c r="G54" s="43"/>
      <c r="H54" s="43"/>
      <c r="I54" s="35" t="s">
        <v>33</v>
      </c>
      <c r="J54" s="39" t="str">
        <f>E21</f>
        <v>MODAV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Jaroslav Stolička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104</v>
      </c>
      <c r="D57" s="165"/>
      <c r="E57" s="165"/>
      <c r="F57" s="165"/>
      <c r="G57" s="165"/>
      <c r="H57" s="165"/>
      <c r="I57" s="165"/>
      <c r="J57" s="166" t="s">
        <v>105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106</v>
      </c>
    </row>
    <row r="60" s="9" customFormat="1" ht="24.96" customHeight="1">
      <c r="A60" s="9"/>
      <c r="B60" s="168"/>
      <c r="C60" s="169"/>
      <c r="D60" s="170" t="s">
        <v>536</v>
      </c>
      <c r="E60" s="171"/>
      <c r="F60" s="171"/>
      <c r="G60" s="171"/>
      <c r="H60" s="171"/>
      <c r="I60" s="171"/>
      <c r="J60" s="172">
        <f>J84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537</v>
      </c>
      <c r="E61" s="171"/>
      <c r="F61" s="171"/>
      <c r="G61" s="171"/>
      <c r="H61" s="171"/>
      <c r="I61" s="171"/>
      <c r="J61" s="172">
        <f>J107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538</v>
      </c>
      <c r="E62" s="171"/>
      <c r="F62" s="171"/>
      <c r="G62" s="171"/>
      <c r="H62" s="171"/>
      <c r="I62" s="171"/>
      <c r="J62" s="172">
        <f>J126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539</v>
      </c>
      <c r="E63" s="171"/>
      <c r="F63" s="171"/>
      <c r="G63" s="171"/>
      <c r="H63" s="171"/>
      <c r="I63" s="171"/>
      <c r="J63" s="172">
        <f>J142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122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63" t="str">
        <f>E7</f>
        <v>Rekonstrukce MŠ Barevný svět Slezská č.p. 2011, Frýdek-Místek</v>
      </c>
      <c r="F73" s="35"/>
      <c r="G73" s="35"/>
      <c r="H73" s="35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101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02 - Zdravotechnika</v>
      </c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p.č. 6810; k.ú. Frýdek</v>
      </c>
      <c r="G77" s="43"/>
      <c r="H77" s="43"/>
      <c r="I77" s="35" t="s">
        <v>23</v>
      </c>
      <c r="J77" s="75" t="str">
        <f>IF(J12="","",J12)</f>
        <v>21. 11. 2025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25</v>
      </c>
      <c r="D79" s="43"/>
      <c r="E79" s="43"/>
      <c r="F79" s="30" t="str">
        <f>E15</f>
        <v>Statutární město Frýdek-Místek</v>
      </c>
      <c r="G79" s="43"/>
      <c r="H79" s="43"/>
      <c r="I79" s="35" t="s">
        <v>33</v>
      </c>
      <c r="J79" s="39" t="str">
        <f>E21</f>
        <v>MODAV projekt s.r.o.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31</v>
      </c>
      <c r="D80" s="43"/>
      <c r="E80" s="43"/>
      <c r="F80" s="30" t="str">
        <f>IF(E18="","",E18)</f>
        <v>Vyplň údaj</v>
      </c>
      <c r="G80" s="43"/>
      <c r="H80" s="43"/>
      <c r="I80" s="35" t="s">
        <v>38</v>
      </c>
      <c r="J80" s="39" t="str">
        <f>E24</f>
        <v>Ing. Jaroslav Stolička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0"/>
      <c r="B82" s="181"/>
      <c r="C82" s="182" t="s">
        <v>123</v>
      </c>
      <c r="D82" s="183" t="s">
        <v>62</v>
      </c>
      <c r="E82" s="183" t="s">
        <v>58</v>
      </c>
      <c r="F82" s="183" t="s">
        <v>59</v>
      </c>
      <c r="G82" s="183" t="s">
        <v>124</v>
      </c>
      <c r="H82" s="183" t="s">
        <v>125</v>
      </c>
      <c r="I82" s="183" t="s">
        <v>126</v>
      </c>
      <c r="J82" s="183" t="s">
        <v>105</v>
      </c>
      <c r="K82" s="184" t="s">
        <v>127</v>
      </c>
      <c r="L82" s="185"/>
      <c r="M82" s="95" t="s">
        <v>19</v>
      </c>
      <c r="N82" s="96" t="s">
        <v>47</v>
      </c>
      <c r="O82" s="96" t="s">
        <v>128</v>
      </c>
      <c r="P82" s="96" t="s">
        <v>129</v>
      </c>
      <c r="Q82" s="96" t="s">
        <v>130</v>
      </c>
      <c r="R82" s="96" t="s">
        <v>131</v>
      </c>
      <c r="S82" s="96" t="s">
        <v>132</v>
      </c>
      <c r="T82" s="97" t="s">
        <v>133</v>
      </c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</row>
    <row r="83" s="2" customFormat="1" ht="22.8" customHeight="1">
      <c r="A83" s="41"/>
      <c r="B83" s="42"/>
      <c r="C83" s="102" t="s">
        <v>134</v>
      </c>
      <c r="D83" s="43"/>
      <c r="E83" s="43"/>
      <c r="F83" s="43"/>
      <c r="G83" s="43"/>
      <c r="H83" s="43"/>
      <c r="I83" s="43"/>
      <c r="J83" s="186">
        <f>BK83</f>
        <v>0</v>
      </c>
      <c r="K83" s="43"/>
      <c r="L83" s="47"/>
      <c r="M83" s="98"/>
      <c r="N83" s="187"/>
      <c r="O83" s="99"/>
      <c r="P83" s="188">
        <f>P84+P107+P126+P142</f>
        <v>0</v>
      </c>
      <c r="Q83" s="99"/>
      <c r="R83" s="188">
        <f>R84+R107+R126+R142</f>
        <v>0</v>
      </c>
      <c r="S83" s="99"/>
      <c r="T83" s="189">
        <f>T84+T107+T126+T142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76</v>
      </c>
      <c r="AU83" s="20" t="s">
        <v>106</v>
      </c>
      <c r="BK83" s="190">
        <f>BK84+BK107+BK126+BK142</f>
        <v>0</v>
      </c>
    </row>
    <row r="84" s="12" customFormat="1" ht="25.92" customHeight="1">
      <c r="A84" s="12"/>
      <c r="B84" s="191"/>
      <c r="C84" s="192"/>
      <c r="D84" s="193" t="s">
        <v>76</v>
      </c>
      <c r="E84" s="194" t="s">
        <v>540</v>
      </c>
      <c r="F84" s="194" t="s">
        <v>541</v>
      </c>
      <c r="G84" s="192"/>
      <c r="H84" s="192"/>
      <c r="I84" s="195"/>
      <c r="J84" s="196">
        <f>BK84</f>
        <v>0</v>
      </c>
      <c r="K84" s="192"/>
      <c r="L84" s="197"/>
      <c r="M84" s="198"/>
      <c r="N84" s="199"/>
      <c r="O84" s="199"/>
      <c r="P84" s="200">
        <f>SUM(P85:P106)</f>
        <v>0</v>
      </c>
      <c r="Q84" s="199"/>
      <c r="R84" s="200">
        <f>SUM(R85:R106)</f>
        <v>0</v>
      </c>
      <c r="S84" s="199"/>
      <c r="T84" s="201">
        <f>SUM(T85:T106)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85</v>
      </c>
      <c r="AT84" s="203" t="s">
        <v>76</v>
      </c>
      <c r="AU84" s="203" t="s">
        <v>77</v>
      </c>
      <c r="AY84" s="202" t="s">
        <v>137</v>
      </c>
      <c r="BK84" s="204">
        <f>SUM(BK85:BK106)</f>
        <v>0</v>
      </c>
    </row>
    <row r="85" s="2" customFormat="1" ht="24.15" customHeight="1">
      <c r="A85" s="41"/>
      <c r="B85" s="42"/>
      <c r="C85" s="207" t="s">
        <v>85</v>
      </c>
      <c r="D85" s="207" t="s">
        <v>144</v>
      </c>
      <c r="E85" s="208" t="s">
        <v>542</v>
      </c>
      <c r="F85" s="209" t="s">
        <v>543</v>
      </c>
      <c r="G85" s="210" t="s">
        <v>544</v>
      </c>
      <c r="H85" s="211">
        <v>9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48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149</v>
      </c>
      <c r="AT85" s="218" t="s">
        <v>144</v>
      </c>
      <c r="AU85" s="218" t="s">
        <v>85</v>
      </c>
      <c r="AY85" s="20" t="s">
        <v>137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85</v>
      </c>
      <c r="BK85" s="219">
        <f>ROUND(I85*H85,2)</f>
        <v>0</v>
      </c>
      <c r="BL85" s="20" t="s">
        <v>149</v>
      </c>
      <c r="BM85" s="218" t="s">
        <v>87</v>
      </c>
    </row>
    <row r="86" s="2" customFormat="1" ht="24.15" customHeight="1">
      <c r="A86" s="41"/>
      <c r="B86" s="42"/>
      <c r="C86" s="207" t="s">
        <v>87</v>
      </c>
      <c r="D86" s="207" t="s">
        <v>144</v>
      </c>
      <c r="E86" s="208" t="s">
        <v>545</v>
      </c>
      <c r="F86" s="209" t="s">
        <v>546</v>
      </c>
      <c r="G86" s="210" t="s">
        <v>544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48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149</v>
      </c>
      <c r="AT86" s="218" t="s">
        <v>144</v>
      </c>
      <c r="AU86" s="218" t="s">
        <v>85</v>
      </c>
      <c r="AY86" s="20" t="s">
        <v>137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85</v>
      </c>
      <c r="BK86" s="219">
        <f>ROUND(I86*H86,2)</f>
        <v>0</v>
      </c>
      <c r="BL86" s="20" t="s">
        <v>149</v>
      </c>
      <c r="BM86" s="218" t="s">
        <v>149</v>
      </c>
    </row>
    <row r="87" s="2" customFormat="1" ht="21.75" customHeight="1">
      <c r="A87" s="41"/>
      <c r="B87" s="42"/>
      <c r="C87" s="207" t="s">
        <v>138</v>
      </c>
      <c r="D87" s="207" t="s">
        <v>144</v>
      </c>
      <c r="E87" s="208" t="s">
        <v>547</v>
      </c>
      <c r="F87" s="209" t="s">
        <v>548</v>
      </c>
      <c r="G87" s="210" t="s">
        <v>549</v>
      </c>
      <c r="H87" s="211">
        <v>10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48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149</v>
      </c>
      <c r="AT87" s="218" t="s">
        <v>144</v>
      </c>
      <c r="AU87" s="218" t="s">
        <v>85</v>
      </c>
      <c r="AY87" s="20" t="s">
        <v>137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85</v>
      </c>
      <c r="BK87" s="219">
        <f>ROUND(I87*H87,2)</f>
        <v>0</v>
      </c>
      <c r="BL87" s="20" t="s">
        <v>149</v>
      </c>
      <c r="BM87" s="218" t="s">
        <v>140</v>
      </c>
    </row>
    <row r="88" s="2" customFormat="1" ht="24.15" customHeight="1">
      <c r="A88" s="41"/>
      <c r="B88" s="42"/>
      <c r="C88" s="207" t="s">
        <v>149</v>
      </c>
      <c r="D88" s="207" t="s">
        <v>144</v>
      </c>
      <c r="E88" s="208" t="s">
        <v>550</v>
      </c>
      <c r="F88" s="209" t="s">
        <v>551</v>
      </c>
      <c r="G88" s="210" t="s">
        <v>544</v>
      </c>
      <c r="H88" s="211">
        <v>10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48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149</v>
      </c>
      <c r="AT88" s="218" t="s">
        <v>144</v>
      </c>
      <c r="AU88" s="218" t="s">
        <v>85</v>
      </c>
      <c r="AY88" s="20" t="s">
        <v>137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85</v>
      </c>
      <c r="BK88" s="219">
        <f>ROUND(I88*H88,2)</f>
        <v>0</v>
      </c>
      <c r="BL88" s="20" t="s">
        <v>149</v>
      </c>
      <c r="BM88" s="218" t="s">
        <v>224</v>
      </c>
    </row>
    <row r="89" s="2" customFormat="1" ht="16.5" customHeight="1">
      <c r="A89" s="41"/>
      <c r="B89" s="42"/>
      <c r="C89" s="207" t="s">
        <v>207</v>
      </c>
      <c r="D89" s="207" t="s">
        <v>144</v>
      </c>
      <c r="E89" s="208" t="s">
        <v>552</v>
      </c>
      <c r="F89" s="209" t="s">
        <v>553</v>
      </c>
      <c r="G89" s="210" t="s">
        <v>544</v>
      </c>
      <c r="H89" s="211">
        <v>9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48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149</v>
      </c>
      <c r="AT89" s="218" t="s">
        <v>144</v>
      </c>
      <c r="AU89" s="218" t="s">
        <v>85</v>
      </c>
      <c r="AY89" s="20" t="s">
        <v>137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85</v>
      </c>
      <c r="BK89" s="219">
        <f>ROUND(I89*H89,2)</f>
        <v>0</v>
      </c>
      <c r="BL89" s="20" t="s">
        <v>149</v>
      </c>
      <c r="BM89" s="218" t="s">
        <v>234</v>
      </c>
    </row>
    <row r="90" s="2" customFormat="1" ht="21.75" customHeight="1">
      <c r="A90" s="41"/>
      <c r="B90" s="42"/>
      <c r="C90" s="207" t="s">
        <v>140</v>
      </c>
      <c r="D90" s="207" t="s">
        <v>144</v>
      </c>
      <c r="E90" s="208" t="s">
        <v>554</v>
      </c>
      <c r="F90" s="209" t="s">
        <v>555</v>
      </c>
      <c r="G90" s="210" t="s">
        <v>544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48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149</v>
      </c>
      <c r="AT90" s="218" t="s">
        <v>144</v>
      </c>
      <c r="AU90" s="218" t="s">
        <v>85</v>
      </c>
      <c r="AY90" s="20" t="s">
        <v>137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85</v>
      </c>
      <c r="BK90" s="219">
        <f>ROUND(I90*H90,2)</f>
        <v>0</v>
      </c>
      <c r="BL90" s="20" t="s">
        <v>149</v>
      </c>
      <c r="BM90" s="218" t="s">
        <v>8</v>
      </c>
    </row>
    <row r="91" s="2" customFormat="1" ht="16.5" customHeight="1">
      <c r="A91" s="41"/>
      <c r="B91" s="42"/>
      <c r="C91" s="207" t="s">
        <v>219</v>
      </c>
      <c r="D91" s="207" t="s">
        <v>144</v>
      </c>
      <c r="E91" s="208" t="s">
        <v>556</v>
      </c>
      <c r="F91" s="209" t="s">
        <v>557</v>
      </c>
      <c r="G91" s="210" t="s">
        <v>544</v>
      </c>
      <c r="H91" s="211">
        <v>9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48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149</v>
      </c>
      <c r="AT91" s="218" t="s">
        <v>144</v>
      </c>
      <c r="AU91" s="218" t="s">
        <v>85</v>
      </c>
      <c r="AY91" s="20" t="s">
        <v>137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85</v>
      </c>
      <c r="BK91" s="219">
        <f>ROUND(I91*H91,2)</f>
        <v>0</v>
      </c>
      <c r="BL91" s="20" t="s">
        <v>149</v>
      </c>
      <c r="BM91" s="218" t="s">
        <v>261</v>
      </c>
    </row>
    <row r="92" s="2" customFormat="1" ht="16.5" customHeight="1">
      <c r="A92" s="41"/>
      <c r="B92" s="42"/>
      <c r="C92" s="207" t="s">
        <v>224</v>
      </c>
      <c r="D92" s="207" t="s">
        <v>144</v>
      </c>
      <c r="E92" s="208" t="s">
        <v>558</v>
      </c>
      <c r="F92" s="209" t="s">
        <v>559</v>
      </c>
      <c r="G92" s="210" t="s">
        <v>544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48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149</v>
      </c>
      <c r="AT92" s="218" t="s">
        <v>144</v>
      </c>
      <c r="AU92" s="218" t="s">
        <v>85</v>
      </c>
      <c r="AY92" s="20" t="s">
        <v>137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85</v>
      </c>
      <c r="BK92" s="219">
        <f>ROUND(I92*H92,2)</f>
        <v>0</v>
      </c>
      <c r="BL92" s="20" t="s">
        <v>149</v>
      </c>
      <c r="BM92" s="218" t="s">
        <v>252</v>
      </c>
    </row>
    <row r="93" s="2" customFormat="1" ht="16.5" customHeight="1">
      <c r="A93" s="41"/>
      <c r="B93" s="42"/>
      <c r="C93" s="207" t="s">
        <v>196</v>
      </c>
      <c r="D93" s="207" t="s">
        <v>144</v>
      </c>
      <c r="E93" s="208" t="s">
        <v>560</v>
      </c>
      <c r="F93" s="209" t="s">
        <v>561</v>
      </c>
      <c r="G93" s="210" t="s">
        <v>549</v>
      </c>
      <c r="H93" s="211">
        <v>10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48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149</v>
      </c>
      <c r="AT93" s="218" t="s">
        <v>144</v>
      </c>
      <c r="AU93" s="218" t="s">
        <v>85</v>
      </c>
      <c r="AY93" s="20" t="s">
        <v>137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85</v>
      </c>
      <c r="BK93" s="219">
        <f>ROUND(I93*H93,2)</f>
        <v>0</v>
      </c>
      <c r="BL93" s="20" t="s">
        <v>149</v>
      </c>
      <c r="BM93" s="218" t="s">
        <v>290</v>
      </c>
    </row>
    <row r="94" s="2" customFormat="1" ht="24.15" customHeight="1">
      <c r="A94" s="41"/>
      <c r="B94" s="42"/>
      <c r="C94" s="207" t="s">
        <v>234</v>
      </c>
      <c r="D94" s="207" t="s">
        <v>144</v>
      </c>
      <c r="E94" s="208" t="s">
        <v>562</v>
      </c>
      <c r="F94" s="209" t="s">
        <v>563</v>
      </c>
      <c r="G94" s="210" t="s">
        <v>544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48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149</v>
      </c>
      <c r="AT94" s="218" t="s">
        <v>144</v>
      </c>
      <c r="AU94" s="218" t="s">
        <v>85</v>
      </c>
      <c r="AY94" s="20" t="s">
        <v>137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85</v>
      </c>
      <c r="BK94" s="219">
        <f>ROUND(I94*H94,2)</f>
        <v>0</v>
      </c>
      <c r="BL94" s="20" t="s">
        <v>149</v>
      </c>
      <c r="BM94" s="218" t="s">
        <v>302</v>
      </c>
    </row>
    <row r="95" s="2" customFormat="1" ht="16.5" customHeight="1">
      <c r="A95" s="41"/>
      <c r="B95" s="42"/>
      <c r="C95" s="207" t="s">
        <v>241</v>
      </c>
      <c r="D95" s="207" t="s">
        <v>144</v>
      </c>
      <c r="E95" s="208" t="s">
        <v>564</v>
      </c>
      <c r="F95" s="209" t="s">
        <v>565</v>
      </c>
      <c r="G95" s="210" t="s">
        <v>549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48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149</v>
      </c>
      <c r="AT95" s="218" t="s">
        <v>144</v>
      </c>
      <c r="AU95" s="218" t="s">
        <v>85</v>
      </c>
      <c r="AY95" s="20" t="s">
        <v>137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85</v>
      </c>
      <c r="BK95" s="219">
        <f>ROUND(I95*H95,2)</f>
        <v>0</v>
      </c>
      <c r="BL95" s="20" t="s">
        <v>149</v>
      </c>
      <c r="BM95" s="218" t="s">
        <v>311</v>
      </c>
    </row>
    <row r="96" s="2" customFormat="1" ht="16.5" customHeight="1">
      <c r="A96" s="41"/>
      <c r="B96" s="42"/>
      <c r="C96" s="207" t="s">
        <v>8</v>
      </c>
      <c r="D96" s="207" t="s">
        <v>144</v>
      </c>
      <c r="E96" s="208" t="s">
        <v>566</v>
      </c>
      <c r="F96" s="209" t="s">
        <v>567</v>
      </c>
      <c r="G96" s="210" t="s">
        <v>544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48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149</v>
      </c>
      <c r="AT96" s="218" t="s">
        <v>144</v>
      </c>
      <c r="AU96" s="218" t="s">
        <v>85</v>
      </c>
      <c r="AY96" s="20" t="s">
        <v>137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85</v>
      </c>
      <c r="BK96" s="219">
        <f>ROUND(I96*H96,2)</f>
        <v>0</v>
      </c>
      <c r="BL96" s="20" t="s">
        <v>149</v>
      </c>
      <c r="BM96" s="218" t="s">
        <v>325</v>
      </c>
    </row>
    <row r="97" s="2" customFormat="1" ht="16.5" customHeight="1">
      <c r="A97" s="41"/>
      <c r="B97" s="42"/>
      <c r="C97" s="207" t="s">
        <v>256</v>
      </c>
      <c r="D97" s="207" t="s">
        <v>144</v>
      </c>
      <c r="E97" s="208" t="s">
        <v>568</v>
      </c>
      <c r="F97" s="209" t="s">
        <v>569</v>
      </c>
      <c r="G97" s="210" t="s">
        <v>549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48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149</v>
      </c>
      <c r="AT97" s="218" t="s">
        <v>144</v>
      </c>
      <c r="AU97" s="218" t="s">
        <v>85</v>
      </c>
      <c r="AY97" s="20" t="s">
        <v>137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85</v>
      </c>
      <c r="BK97" s="219">
        <f>ROUND(I97*H97,2)</f>
        <v>0</v>
      </c>
      <c r="BL97" s="20" t="s">
        <v>149</v>
      </c>
      <c r="BM97" s="218" t="s">
        <v>338</v>
      </c>
    </row>
    <row r="98" s="2" customFormat="1" ht="16.5" customHeight="1">
      <c r="A98" s="41"/>
      <c r="B98" s="42"/>
      <c r="C98" s="207" t="s">
        <v>261</v>
      </c>
      <c r="D98" s="207" t="s">
        <v>144</v>
      </c>
      <c r="E98" s="208" t="s">
        <v>570</v>
      </c>
      <c r="F98" s="209" t="s">
        <v>571</v>
      </c>
      <c r="G98" s="210" t="s">
        <v>549</v>
      </c>
      <c r="H98" s="211">
        <v>22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48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149</v>
      </c>
      <c r="AT98" s="218" t="s">
        <v>144</v>
      </c>
      <c r="AU98" s="218" t="s">
        <v>85</v>
      </c>
      <c r="AY98" s="20" t="s">
        <v>137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85</v>
      </c>
      <c r="BK98" s="219">
        <f>ROUND(I98*H98,2)</f>
        <v>0</v>
      </c>
      <c r="BL98" s="20" t="s">
        <v>149</v>
      </c>
      <c r="BM98" s="218" t="s">
        <v>348</v>
      </c>
    </row>
    <row r="99" s="2" customFormat="1" ht="24.15" customHeight="1">
      <c r="A99" s="41"/>
      <c r="B99" s="42"/>
      <c r="C99" s="207" t="s">
        <v>266</v>
      </c>
      <c r="D99" s="207" t="s">
        <v>144</v>
      </c>
      <c r="E99" s="208" t="s">
        <v>572</v>
      </c>
      <c r="F99" s="209" t="s">
        <v>573</v>
      </c>
      <c r="G99" s="210" t="s">
        <v>544</v>
      </c>
      <c r="H99" s="211">
        <v>2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48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149</v>
      </c>
      <c r="AT99" s="218" t="s">
        <v>144</v>
      </c>
      <c r="AU99" s="218" t="s">
        <v>85</v>
      </c>
      <c r="AY99" s="20" t="s">
        <v>137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85</v>
      </c>
      <c r="BK99" s="219">
        <f>ROUND(I99*H99,2)</f>
        <v>0</v>
      </c>
      <c r="BL99" s="20" t="s">
        <v>149</v>
      </c>
      <c r="BM99" s="218" t="s">
        <v>363</v>
      </c>
    </row>
    <row r="100" s="2" customFormat="1" ht="16.5" customHeight="1">
      <c r="A100" s="41"/>
      <c r="B100" s="42"/>
      <c r="C100" s="207" t="s">
        <v>252</v>
      </c>
      <c r="D100" s="207" t="s">
        <v>144</v>
      </c>
      <c r="E100" s="208" t="s">
        <v>574</v>
      </c>
      <c r="F100" s="209" t="s">
        <v>575</v>
      </c>
      <c r="G100" s="210" t="s">
        <v>549</v>
      </c>
      <c r="H100" s="211">
        <v>1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48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149</v>
      </c>
      <c r="AT100" s="218" t="s">
        <v>144</v>
      </c>
      <c r="AU100" s="218" t="s">
        <v>85</v>
      </c>
      <c r="AY100" s="20" t="s">
        <v>137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85</v>
      </c>
      <c r="BK100" s="219">
        <f>ROUND(I100*H100,2)</f>
        <v>0</v>
      </c>
      <c r="BL100" s="20" t="s">
        <v>149</v>
      </c>
      <c r="BM100" s="218" t="s">
        <v>315</v>
      </c>
    </row>
    <row r="101" s="2" customFormat="1" ht="33" customHeight="1">
      <c r="A101" s="41"/>
      <c r="B101" s="42"/>
      <c r="C101" s="207" t="s">
        <v>285</v>
      </c>
      <c r="D101" s="207" t="s">
        <v>144</v>
      </c>
      <c r="E101" s="208" t="s">
        <v>576</v>
      </c>
      <c r="F101" s="209" t="s">
        <v>577</v>
      </c>
      <c r="G101" s="210" t="s">
        <v>549</v>
      </c>
      <c r="H101" s="211">
        <v>1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48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149</v>
      </c>
      <c r="AT101" s="218" t="s">
        <v>144</v>
      </c>
      <c r="AU101" s="218" t="s">
        <v>85</v>
      </c>
      <c r="AY101" s="20" t="s">
        <v>137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85</v>
      </c>
      <c r="BK101" s="219">
        <f>ROUND(I101*H101,2)</f>
        <v>0</v>
      </c>
      <c r="BL101" s="20" t="s">
        <v>149</v>
      </c>
      <c r="BM101" s="218" t="s">
        <v>383</v>
      </c>
    </row>
    <row r="102" s="2" customFormat="1" ht="24.15" customHeight="1">
      <c r="A102" s="41"/>
      <c r="B102" s="42"/>
      <c r="C102" s="207" t="s">
        <v>290</v>
      </c>
      <c r="D102" s="207" t="s">
        <v>144</v>
      </c>
      <c r="E102" s="208" t="s">
        <v>578</v>
      </c>
      <c r="F102" s="209" t="s">
        <v>579</v>
      </c>
      <c r="G102" s="210" t="s">
        <v>544</v>
      </c>
      <c r="H102" s="211">
        <v>36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48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149</v>
      </c>
      <c r="AT102" s="218" t="s">
        <v>144</v>
      </c>
      <c r="AU102" s="218" t="s">
        <v>85</v>
      </c>
      <c r="AY102" s="20" t="s">
        <v>137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85</v>
      </c>
      <c r="BK102" s="219">
        <f>ROUND(I102*H102,2)</f>
        <v>0</v>
      </c>
      <c r="BL102" s="20" t="s">
        <v>149</v>
      </c>
      <c r="BM102" s="218" t="s">
        <v>395</v>
      </c>
    </row>
    <row r="103" s="2" customFormat="1" ht="24.15" customHeight="1">
      <c r="A103" s="41"/>
      <c r="B103" s="42"/>
      <c r="C103" s="207" t="s">
        <v>294</v>
      </c>
      <c r="D103" s="207" t="s">
        <v>144</v>
      </c>
      <c r="E103" s="208" t="s">
        <v>580</v>
      </c>
      <c r="F103" s="209" t="s">
        <v>581</v>
      </c>
      <c r="G103" s="210" t="s">
        <v>544</v>
      </c>
      <c r="H103" s="211">
        <v>10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48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149</v>
      </c>
      <c r="AT103" s="218" t="s">
        <v>144</v>
      </c>
      <c r="AU103" s="218" t="s">
        <v>85</v>
      </c>
      <c r="AY103" s="20" t="s">
        <v>137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85</v>
      </c>
      <c r="BK103" s="219">
        <f>ROUND(I103*H103,2)</f>
        <v>0</v>
      </c>
      <c r="BL103" s="20" t="s">
        <v>149</v>
      </c>
      <c r="BM103" s="218" t="s">
        <v>407</v>
      </c>
    </row>
    <row r="104" s="2" customFormat="1" ht="24.15" customHeight="1">
      <c r="A104" s="41"/>
      <c r="B104" s="42"/>
      <c r="C104" s="207" t="s">
        <v>302</v>
      </c>
      <c r="D104" s="207" t="s">
        <v>144</v>
      </c>
      <c r="E104" s="208" t="s">
        <v>582</v>
      </c>
      <c r="F104" s="209" t="s">
        <v>583</v>
      </c>
      <c r="G104" s="210" t="s">
        <v>544</v>
      </c>
      <c r="H104" s="211">
        <v>1</v>
      </c>
      <c r="I104" s="212"/>
      <c r="J104" s="213">
        <f>ROUND(I104*H104,2)</f>
        <v>0</v>
      </c>
      <c r="K104" s="209" t="s">
        <v>19</v>
      </c>
      <c r="L104" s="47"/>
      <c r="M104" s="214" t="s">
        <v>19</v>
      </c>
      <c r="N104" s="215" t="s">
        <v>48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149</v>
      </c>
      <c r="AT104" s="218" t="s">
        <v>144</v>
      </c>
      <c r="AU104" s="218" t="s">
        <v>85</v>
      </c>
      <c r="AY104" s="20" t="s">
        <v>137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85</v>
      </c>
      <c r="BK104" s="219">
        <f>ROUND(I104*H104,2)</f>
        <v>0</v>
      </c>
      <c r="BL104" s="20" t="s">
        <v>149</v>
      </c>
      <c r="BM104" s="218" t="s">
        <v>419</v>
      </c>
    </row>
    <row r="105" s="2" customFormat="1" ht="24.15" customHeight="1">
      <c r="A105" s="41"/>
      <c r="B105" s="42"/>
      <c r="C105" s="207" t="s">
        <v>7</v>
      </c>
      <c r="D105" s="207" t="s">
        <v>144</v>
      </c>
      <c r="E105" s="208" t="s">
        <v>584</v>
      </c>
      <c r="F105" s="209" t="s">
        <v>585</v>
      </c>
      <c r="G105" s="210" t="s">
        <v>544</v>
      </c>
      <c r="H105" s="211">
        <v>1</v>
      </c>
      <c r="I105" s="212"/>
      <c r="J105" s="213">
        <f>ROUND(I105*H105,2)</f>
        <v>0</v>
      </c>
      <c r="K105" s="209" t="s">
        <v>19</v>
      </c>
      <c r="L105" s="47"/>
      <c r="M105" s="214" t="s">
        <v>19</v>
      </c>
      <c r="N105" s="215" t="s">
        <v>48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149</v>
      </c>
      <c r="AT105" s="218" t="s">
        <v>144</v>
      </c>
      <c r="AU105" s="218" t="s">
        <v>85</v>
      </c>
      <c r="AY105" s="20" t="s">
        <v>137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85</v>
      </c>
      <c r="BK105" s="219">
        <f>ROUND(I105*H105,2)</f>
        <v>0</v>
      </c>
      <c r="BL105" s="20" t="s">
        <v>149</v>
      </c>
      <c r="BM105" s="218" t="s">
        <v>431</v>
      </c>
    </row>
    <row r="106" s="2" customFormat="1" ht="37.8" customHeight="1">
      <c r="A106" s="41"/>
      <c r="B106" s="42"/>
      <c r="C106" s="207" t="s">
        <v>311</v>
      </c>
      <c r="D106" s="207" t="s">
        <v>144</v>
      </c>
      <c r="E106" s="208" t="s">
        <v>586</v>
      </c>
      <c r="F106" s="209" t="s">
        <v>587</v>
      </c>
      <c r="G106" s="210" t="s">
        <v>544</v>
      </c>
      <c r="H106" s="211">
        <v>1</v>
      </c>
      <c r="I106" s="212"/>
      <c r="J106" s="213">
        <f>ROUND(I106*H106,2)</f>
        <v>0</v>
      </c>
      <c r="K106" s="209" t="s">
        <v>19</v>
      </c>
      <c r="L106" s="47"/>
      <c r="M106" s="214" t="s">
        <v>19</v>
      </c>
      <c r="N106" s="215" t="s">
        <v>48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149</v>
      </c>
      <c r="AT106" s="218" t="s">
        <v>144</v>
      </c>
      <c r="AU106" s="218" t="s">
        <v>85</v>
      </c>
      <c r="AY106" s="20" t="s">
        <v>137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85</v>
      </c>
      <c r="BK106" s="219">
        <f>ROUND(I106*H106,2)</f>
        <v>0</v>
      </c>
      <c r="BL106" s="20" t="s">
        <v>149</v>
      </c>
      <c r="BM106" s="218" t="s">
        <v>441</v>
      </c>
    </row>
    <row r="107" s="12" customFormat="1" ht="25.92" customHeight="1">
      <c r="A107" s="12"/>
      <c r="B107" s="191"/>
      <c r="C107" s="192"/>
      <c r="D107" s="193" t="s">
        <v>76</v>
      </c>
      <c r="E107" s="194" t="s">
        <v>588</v>
      </c>
      <c r="F107" s="194" t="s">
        <v>589</v>
      </c>
      <c r="G107" s="192"/>
      <c r="H107" s="192"/>
      <c r="I107" s="195"/>
      <c r="J107" s="196">
        <f>BK107</f>
        <v>0</v>
      </c>
      <c r="K107" s="192"/>
      <c r="L107" s="197"/>
      <c r="M107" s="198"/>
      <c r="N107" s="199"/>
      <c r="O107" s="199"/>
      <c r="P107" s="200">
        <f>SUM(P108:P125)</f>
        <v>0</v>
      </c>
      <c r="Q107" s="199"/>
      <c r="R107" s="200">
        <f>SUM(R108:R125)</f>
        <v>0</v>
      </c>
      <c r="S107" s="199"/>
      <c r="T107" s="201">
        <f>SUM(T108:T125)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85</v>
      </c>
      <c r="AT107" s="203" t="s">
        <v>76</v>
      </c>
      <c r="AU107" s="203" t="s">
        <v>77</v>
      </c>
      <c r="AY107" s="202" t="s">
        <v>137</v>
      </c>
      <c r="BK107" s="204">
        <f>SUM(BK108:BK125)</f>
        <v>0</v>
      </c>
    </row>
    <row r="108" s="2" customFormat="1" ht="21.75" customHeight="1">
      <c r="A108" s="41"/>
      <c r="B108" s="42"/>
      <c r="C108" s="207" t="s">
        <v>317</v>
      </c>
      <c r="D108" s="207" t="s">
        <v>144</v>
      </c>
      <c r="E108" s="208" t="s">
        <v>590</v>
      </c>
      <c r="F108" s="209" t="s">
        <v>591</v>
      </c>
      <c r="G108" s="210" t="s">
        <v>351</v>
      </c>
      <c r="H108" s="211">
        <v>64</v>
      </c>
      <c r="I108" s="212"/>
      <c r="J108" s="213">
        <f>ROUND(I108*H108,2)</f>
        <v>0</v>
      </c>
      <c r="K108" s="209" t="s">
        <v>19</v>
      </c>
      <c r="L108" s="47"/>
      <c r="M108" s="214" t="s">
        <v>19</v>
      </c>
      <c r="N108" s="215" t="s">
        <v>48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149</v>
      </c>
      <c r="AT108" s="218" t="s">
        <v>144</v>
      </c>
      <c r="AU108" s="218" t="s">
        <v>85</v>
      </c>
      <c r="AY108" s="20" t="s">
        <v>137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85</v>
      </c>
      <c r="BK108" s="219">
        <f>ROUND(I108*H108,2)</f>
        <v>0</v>
      </c>
      <c r="BL108" s="20" t="s">
        <v>149</v>
      </c>
      <c r="BM108" s="218" t="s">
        <v>453</v>
      </c>
    </row>
    <row r="109" s="2" customFormat="1" ht="21.75" customHeight="1">
      <c r="A109" s="41"/>
      <c r="B109" s="42"/>
      <c r="C109" s="207" t="s">
        <v>325</v>
      </c>
      <c r="D109" s="207" t="s">
        <v>144</v>
      </c>
      <c r="E109" s="208" t="s">
        <v>592</v>
      </c>
      <c r="F109" s="209" t="s">
        <v>593</v>
      </c>
      <c r="G109" s="210" t="s">
        <v>351</v>
      </c>
      <c r="H109" s="211">
        <v>31.199999999999999</v>
      </c>
      <c r="I109" s="212"/>
      <c r="J109" s="213">
        <f>ROUND(I109*H109,2)</f>
        <v>0</v>
      </c>
      <c r="K109" s="209" t="s">
        <v>19</v>
      </c>
      <c r="L109" s="47"/>
      <c r="M109" s="214" t="s">
        <v>19</v>
      </c>
      <c r="N109" s="215" t="s">
        <v>48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149</v>
      </c>
      <c r="AT109" s="218" t="s">
        <v>144</v>
      </c>
      <c r="AU109" s="218" t="s">
        <v>85</v>
      </c>
      <c r="AY109" s="20" t="s">
        <v>137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85</v>
      </c>
      <c r="BK109" s="219">
        <f>ROUND(I109*H109,2)</f>
        <v>0</v>
      </c>
      <c r="BL109" s="20" t="s">
        <v>149</v>
      </c>
      <c r="BM109" s="218" t="s">
        <v>467</v>
      </c>
    </row>
    <row r="110" s="2" customFormat="1" ht="21.75" customHeight="1">
      <c r="A110" s="41"/>
      <c r="B110" s="42"/>
      <c r="C110" s="207" t="s">
        <v>332</v>
      </c>
      <c r="D110" s="207" t="s">
        <v>144</v>
      </c>
      <c r="E110" s="208" t="s">
        <v>594</v>
      </c>
      <c r="F110" s="209" t="s">
        <v>595</v>
      </c>
      <c r="G110" s="210" t="s">
        <v>351</v>
      </c>
      <c r="H110" s="211">
        <v>26.399999999999999</v>
      </c>
      <c r="I110" s="212"/>
      <c r="J110" s="213">
        <f>ROUND(I110*H110,2)</f>
        <v>0</v>
      </c>
      <c r="K110" s="209" t="s">
        <v>19</v>
      </c>
      <c r="L110" s="47"/>
      <c r="M110" s="214" t="s">
        <v>19</v>
      </c>
      <c r="N110" s="215" t="s">
        <v>48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149</v>
      </c>
      <c r="AT110" s="218" t="s">
        <v>144</v>
      </c>
      <c r="AU110" s="218" t="s">
        <v>85</v>
      </c>
      <c r="AY110" s="20" t="s">
        <v>137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85</v>
      </c>
      <c r="BK110" s="219">
        <f>ROUND(I110*H110,2)</f>
        <v>0</v>
      </c>
      <c r="BL110" s="20" t="s">
        <v>149</v>
      </c>
      <c r="BM110" s="218" t="s">
        <v>479</v>
      </c>
    </row>
    <row r="111" s="2" customFormat="1" ht="33" customHeight="1">
      <c r="A111" s="41"/>
      <c r="B111" s="42"/>
      <c r="C111" s="207" t="s">
        <v>338</v>
      </c>
      <c r="D111" s="207" t="s">
        <v>144</v>
      </c>
      <c r="E111" s="208" t="s">
        <v>596</v>
      </c>
      <c r="F111" s="209" t="s">
        <v>597</v>
      </c>
      <c r="G111" s="210" t="s">
        <v>351</v>
      </c>
      <c r="H111" s="211">
        <v>33.799999999999997</v>
      </c>
      <c r="I111" s="212"/>
      <c r="J111" s="213">
        <f>ROUND(I111*H111,2)</f>
        <v>0</v>
      </c>
      <c r="K111" s="209" t="s">
        <v>19</v>
      </c>
      <c r="L111" s="47"/>
      <c r="M111" s="214" t="s">
        <v>19</v>
      </c>
      <c r="N111" s="215" t="s">
        <v>48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149</v>
      </c>
      <c r="AT111" s="218" t="s">
        <v>144</v>
      </c>
      <c r="AU111" s="218" t="s">
        <v>85</v>
      </c>
      <c r="AY111" s="20" t="s">
        <v>137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85</v>
      </c>
      <c r="BK111" s="219">
        <f>ROUND(I111*H111,2)</f>
        <v>0</v>
      </c>
      <c r="BL111" s="20" t="s">
        <v>149</v>
      </c>
      <c r="BM111" s="218" t="s">
        <v>490</v>
      </c>
    </row>
    <row r="112" s="2" customFormat="1" ht="33" customHeight="1">
      <c r="A112" s="41"/>
      <c r="B112" s="42"/>
      <c r="C112" s="207" t="s">
        <v>343</v>
      </c>
      <c r="D112" s="207" t="s">
        <v>144</v>
      </c>
      <c r="E112" s="208" t="s">
        <v>598</v>
      </c>
      <c r="F112" s="209" t="s">
        <v>599</v>
      </c>
      <c r="G112" s="210" t="s">
        <v>351</v>
      </c>
      <c r="H112" s="211">
        <v>16.5</v>
      </c>
      <c r="I112" s="212"/>
      <c r="J112" s="213">
        <f>ROUND(I112*H112,2)</f>
        <v>0</v>
      </c>
      <c r="K112" s="209" t="s">
        <v>19</v>
      </c>
      <c r="L112" s="47"/>
      <c r="M112" s="214" t="s">
        <v>19</v>
      </c>
      <c r="N112" s="215" t="s">
        <v>48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149</v>
      </c>
      <c r="AT112" s="218" t="s">
        <v>144</v>
      </c>
      <c r="AU112" s="218" t="s">
        <v>85</v>
      </c>
      <c r="AY112" s="20" t="s">
        <v>137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85</v>
      </c>
      <c r="BK112" s="219">
        <f>ROUND(I112*H112,2)</f>
        <v>0</v>
      </c>
      <c r="BL112" s="20" t="s">
        <v>149</v>
      </c>
      <c r="BM112" s="218" t="s">
        <v>501</v>
      </c>
    </row>
    <row r="113" s="2" customFormat="1" ht="33" customHeight="1">
      <c r="A113" s="41"/>
      <c r="B113" s="42"/>
      <c r="C113" s="207" t="s">
        <v>348</v>
      </c>
      <c r="D113" s="207" t="s">
        <v>144</v>
      </c>
      <c r="E113" s="208" t="s">
        <v>600</v>
      </c>
      <c r="F113" s="209" t="s">
        <v>601</v>
      </c>
      <c r="G113" s="210" t="s">
        <v>351</v>
      </c>
      <c r="H113" s="211">
        <v>14.6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48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149</v>
      </c>
      <c r="AT113" s="218" t="s">
        <v>144</v>
      </c>
      <c r="AU113" s="218" t="s">
        <v>85</v>
      </c>
      <c r="AY113" s="20" t="s">
        <v>137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85</v>
      </c>
      <c r="BK113" s="219">
        <f>ROUND(I113*H113,2)</f>
        <v>0</v>
      </c>
      <c r="BL113" s="20" t="s">
        <v>149</v>
      </c>
      <c r="BM113" s="218" t="s">
        <v>513</v>
      </c>
    </row>
    <row r="114" s="2" customFormat="1" ht="33" customHeight="1">
      <c r="A114" s="41"/>
      <c r="B114" s="42"/>
      <c r="C114" s="207" t="s">
        <v>356</v>
      </c>
      <c r="D114" s="207" t="s">
        <v>144</v>
      </c>
      <c r="E114" s="208" t="s">
        <v>602</v>
      </c>
      <c r="F114" s="209" t="s">
        <v>603</v>
      </c>
      <c r="G114" s="210" t="s">
        <v>351</v>
      </c>
      <c r="H114" s="211">
        <v>30.199999999999999</v>
      </c>
      <c r="I114" s="212"/>
      <c r="J114" s="213">
        <f>ROUND(I114*H114,2)</f>
        <v>0</v>
      </c>
      <c r="K114" s="209" t="s">
        <v>19</v>
      </c>
      <c r="L114" s="47"/>
      <c r="M114" s="214" t="s">
        <v>19</v>
      </c>
      <c r="N114" s="215" t="s">
        <v>48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149</v>
      </c>
      <c r="AT114" s="218" t="s">
        <v>144</v>
      </c>
      <c r="AU114" s="218" t="s">
        <v>85</v>
      </c>
      <c r="AY114" s="20" t="s">
        <v>137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85</v>
      </c>
      <c r="BK114" s="219">
        <f>ROUND(I114*H114,2)</f>
        <v>0</v>
      </c>
      <c r="BL114" s="20" t="s">
        <v>149</v>
      </c>
      <c r="BM114" s="218" t="s">
        <v>525</v>
      </c>
    </row>
    <row r="115" s="2" customFormat="1" ht="33" customHeight="1">
      <c r="A115" s="41"/>
      <c r="B115" s="42"/>
      <c r="C115" s="207" t="s">
        <v>363</v>
      </c>
      <c r="D115" s="207" t="s">
        <v>144</v>
      </c>
      <c r="E115" s="208" t="s">
        <v>604</v>
      </c>
      <c r="F115" s="209" t="s">
        <v>605</v>
      </c>
      <c r="G115" s="210" t="s">
        <v>351</v>
      </c>
      <c r="H115" s="211">
        <v>14.699999999999999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48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149</v>
      </c>
      <c r="AT115" s="218" t="s">
        <v>144</v>
      </c>
      <c r="AU115" s="218" t="s">
        <v>85</v>
      </c>
      <c r="AY115" s="20" t="s">
        <v>137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85</v>
      </c>
      <c r="BK115" s="219">
        <f>ROUND(I115*H115,2)</f>
        <v>0</v>
      </c>
      <c r="BL115" s="20" t="s">
        <v>149</v>
      </c>
      <c r="BM115" s="218" t="s">
        <v>606</v>
      </c>
    </row>
    <row r="116" s="2" customFormat="1" ht="33" customHeight="1">
      <c r="A116" s="41"/>
      <c r="B116" s="42"/>
      <c r="C116" s="207" t="s">
        <v>369</v>
      </c>
      <c r="D116" s="207" t="s">
        <v>144</v>
      </c>
      <c r="E116" s="208" t="s">
        <v>607</v>
      </c>
      <c r="F116" s="209" t="s">
        <v>608</v>
      </c>
      <c r="G116" s="210" t="s">
        <v>351</v>
      </c>
      <c r="H116" s="211">
        <v>11.800000000000001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48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149</v>
      </c>
      <c r="AT116" s="218" t="s">
        <v>144</v>
      </c>
      <c r="AU116" s="218" t="s">
        <v>85</v>
      </c>
      <c r="AY116" s="20" t="s">
        <v>137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85</v>
      </c>
      <c r="BK116" s="219">
        <f>ROUND(I116*H116,2)</f>
        <v>0</v>
      </c>
      <c r="BL116" s="20" t="s">
        <v>149</v>
      </c>
      <c r="BM116" s="218" t="s">
        <v>609</v>
      </c>
    </row>
    <row r="117" s="2" customFormat="1" ht="16.5" customHeight="1">
      <c r="A117" s="41"/>
      <c r="B117" s="42"/>
      <c r="C117" s="207" t="s">
        <v>315</v>
      </c>
      <c r="D117" s="207" t="s">
        <v>144</v>
      </c>
      <c r="E117" s="208" t="s">
        <v>610</v>
      </c>
      <c r="F117" s="209" t="s">
        <v>611</v>
      </c>
      <c r="G117" s="210" t="s">
        <v>544</v>
      </c>
      <c r="H117" s="211">
        <v>3</v>
      </c>
      <c r="I117" s="212"/>
      <c r="J117" s="213">
        <f>ROUND(I117*H117,2)</f>
        <v>0</v>
      </c>
      <c r="K117" s="209" t="s">
        <v>19</v>
      </c>
      <c r="L117" s="47"/>
      <c r="M117" s="214" t="s">
        <v>19</v>
      </c>
      <c r="N117" s="215" t="s">
        <v>48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149</v>
      </c>
      <c r="AT117" s="218" t="s">
        <v>144</v>
      </c>
      <c r="AU117" s="218" t="s">
        <v>85</v>
      </c>
      <c r="AY117" s="20" t="s">
        <v>137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85</v>
      </c>
      <c r="BK117" s="219">
        <f>ROUND(I117*H117,2)</f>
        <v>0</v>
      </c>
      <c r="BL117" s="20" t="s">
        <v>149</v>
      </c>
      <c r="BM117" s="218" t="s">
        <v>612</v>
      </c>
    </row>
    <row r="118" s="2" customFormat="1" ht="16.5" customHeight="1">
      <c r="A118" s="41"/>
      <c r="B118" s="42"/>
      <c r="C118" s="207" t="s">
        <v>378</v>
      </c>
      <c r="D118" s="207" t="s">
        <v>144</v>
      </c>
      <c r="E118" s="208" t="s">
        <v>613</v>
      </c>
      <c r="F118" s="209" t="s">
        <v>614</v>
      </c>
      <c r="G118" s="210" t="s">
        <v>544</v>
      </c>
      <c r="H118" s="211">
        <v>1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48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149</v>
      </c>
      <c r="AT118" s="218" t="s">
        <v>144</v>
      </c>
      <c r="AU118" s="218" t="s">
        <v>85</v>
      </c>
      <c r="AY118" s="20" t="s">
        <v>137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85</v>
      </c>
      <c r="BK118" s="219">
        <f>ROUND(I118*H118,2)</f>
        <v>0</v>
      </c>
      <c r="BL118" s="20" t="s">
        <v>149</v>
      </c>
      <c r="BM118" s="218" t="s">
        <v>615</v>
      </c>
    </row>
    <row r="119" s="2" customFormat="1" ht="16.5" customHeight="1">
      <c r="A119" s="41"/>
      <c r="B119" s="42"/>
      <c r="C119" s="207" t="s">
        <v>383</v>
      </c>
      <c r="D119" s="207" t="s">
        <v>144</v>
      </c>
      <c r="E119" s="208" t="s">
        <v>616</v>
      </c>
      <c r="F119" s="209" t="s">
        <v>617</v>
      </c>
      <c r="G119" s="210" t="s">
        <v>544</v>
      </c>
      <c r="H119" s="211">
        <v>1</v>
      </c>
      <c r="I119" s="212"/>
      <c r="J119" s="213">
        <f>ROUND(I119*H119,2)</f>
        <v>0</v>
      </c>
      <c r="K119" s="209" t="s">
        <v>19</v>
      </c>
      <c r="L119" s="47"/>
      <c r="M119" s="214" t="s">
        <v>19</v>
      </c>
      <c r="N119" s="215" t="s">
        <v>48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149</v>
      </c>
      <c r="AT119" s="218" t="s">
        <v>144</v>
      </c>
      <c r="AU119" s="218" t="s">
        <v>85</v>
      </c>
      <c r="AY119" s="20" t="s">
        <v>137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85</v>
      </c>
      <c r="BK119" s="219">
        <f>ROUND(I119*H119,2)</f>
        <v>0</v>
      </c>
      <c r="BL119" s="20" t="s">
        <v>149</v>
      </c>
      <c r="BM119" s="218" t="s">
        <v>618</v>
      </c>
    </row>
    <row r="120" s="2" customFormat="1" ht="16.5" customHeight="1">
      <c r="A120" s="41"/>
      <c r="B120" s="42"/>
      <c r="C120" s="207" t="s">
        <v>388</v>
      </c>
      <c r="D120" s="207" t="s">
        <v>144</v>
      </c>
      <c r="E120" s="208" t="s">
        <v>619</v>
      </c>
      <c r="F120" s="209" t="s">
        <v>620</v>
      </c>
      <c r="G120" s="210" t="s">
        <v>544</v>
      </c>
      <c r="H120" s="211">
        <v>1</v>
      </c>
      <c r="I120" s="212"/>
      <c r="J120" s="213">
        <f>ROUND(I120*H120,2)</f>
        <v>0</v>
      </c>
      <c r="K120" s="209" t="s">
        <v>19</v>
      </c>
      <c r="L120" s="47"/>
      <c r="M120" s="214" t="s">
        <v>19</v>
      </c>
      <c r="N120" s="215" t="s">
        <v>48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149</v>
      </c>
      <c r="AT120" s="218" t="s">
        <v>144</v>
      </c>
      <c r="AU120" s="218" t="s">
        <v>85</v>
      </c>
      <c r="AY120" s="20" t="s">
        <v>137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85</v>
      </c>
      <c r="BK120" s="219">
        <f>ROUND(I120*H120,2)</f>
        <v>0</v>
      </c>
      <c r="BL120" s="20" t="s">
        <v>149</v>
      </c>
      <c r="BM120" s="218" t="s">
        <v>621</v>
      </c>
    </row>
    <row r="121" s="2" customFormat="1" ht="16.5" customHeight="1">
      <c r="A121" s="41"/>
      <c r="B121" s="42"/>
      <c r="C121" s="207" t="s">
        <v>395</v>
      </c>
      <c r="D121" s="207" t="s">
        <v>144</v>
      </c>
      <c r="E121" s="208" t="s">
        <v>622</v>
      </c>
      <c r="F121" s="209" t="s">
        <v>623</v>
      </c>
      <c r="G121" s="210" t="s">
        <v>544</v>
      </c>
      <c r="H121" s="211">
        <v>1</v>
      </c>
      <c r="I121" s="212"/>
      <c r="J121" s="213">
        <f>ROUND(I121*H121,2)</f>
        <v>0</v>
      </c>
      <c r="K121" s="209" t="s">
        <v>19</v>
      </c>
      <c r="L121" s="47"/>
      <c r="M121" s="214" t="s">
        <v>19</v>
      </c>
      <c r="N121" s="215" t="s">
        <v>48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149</v>
      </c>
      <c r="AT121" s="218" t="s">
        <v>144</v>
      </c>
      <c r="AU121" s="218" t="s">
        <v>85</v>
      </c>
      <c r="AY121" s="20" t="s">
        <v>137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85</v>
      </c>
      <c r="BK121" s="219">
        <f>ROUND(I121*H121,2)</f>
        <v>0</v>
      </c>
      <c r="BL121" s="20" t="s">
        <v>149</v>
      </c>
      <c r="BM121" s="218" t="s">
        <v>624</v>
      </c>
    </row>
    <row r="122" s="2" customFormat="1" ht="16.5" customHeight="1">
      <c r="A122" s="41"/>
      <c r="B122" s="42"/>
      <c r="C122" s="207" t="s">
        <v>400</v>
      </c>
      <c r="D122" s="207" t="s">
        <v>144</v>
      </c>
      <c r="E122" s="208" t="s">
        <v>625</v>
      </c>
      <c r="F122" s="209" t="s">
        <v>626</v>
      </c>
      <c r="G122" s="210" t="s">
        <v>544</v>
      </c>
      <c r="H122" s="211">
        <v>1</v>
      </c>
      <c r="I122" s="212"/>
      <c r="J122" s="213">
        <f>ROUND(I122*H122,2)</f>
        <v>0</v>
      </c>
      <c r="K122" s="209" t="s">
        <v>19</v>
      </c>
      <c r="L122" s="47"/>
      <c r="M122" s="214" t="s">
        <v>19</v>
      </c>
      <c r="N122" s="215" t="s">
        <v>48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149</v>
      </c>
      <c r="AT122" s="218" t="s">
        <v>144</v>
      </c>
      <c r="AU122" s="218" t="s">
        <v>85</v>
      </c>
      <c r="AY122" s="20" t="s">
        <v>137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85</v>
      </c>
      <c r="BK122" s="219">
        <f>ROUND(I122*H122,2)</f>
        <v>0</v>
      </c>
      <c r="BL122" s="20" t="s">
        <v>149</v>
      </c>
      <c r="BM122" s="218" t="s">
        <v>627</v>
      </c>
    </row>
    <row r="123" s="2" customFormat="1" ht="16.5" customHeight="1">
      <c r="A123" s="41"/>
      <c r="B123" s="42"/>
      <c r="C123" s="207" t="s">
        <v>407</v>
      </c>
      <c r="D123" s="207" t="s">
        <v>144</v>
      </c>
      <c r="E123" s="208" t="s">
        <v>628</v>
      </c>
      <c r="F123" s="209" t="s">
        <v>629</v>
      </c>
      <c r="G123" s="210" t="s">
        <v>544</v>
      </c>
      <c r="H123" s="211">
        <v>1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48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149</v>
      </c>
      <c r="AT123" s="218" t="s">
        <v>144</v>
      </c>
      <c r="AU123" s="218" t="s">
        <v>85</v>
      </c>
      <c r="AY123" s="20" t="s">
        <v>137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85</v>
      </c>
      <c r="BK123" s="219">
        <f>ROUND(I123*H123,2)</f>
        <v>0</v>
      </c>
      <c r="BL123" s="20" t="s">
        <v>149</v>
      </c>
      <c r="BM123" s="218" t="s">
        <v>630</v>
      </c>
    </row>
    <row r="124" s="2" customFormat="1" ht="16.5" customHeight="1">
      <c r="A124" s="41"/>
      <c r="B124" s="42"/>
      <c r="C124" s="207" t="s">
        <v>412</v>
      </c>
      <c r="D124" s="207" t="s">
        <v>144</v>
      </c>
      <c r="E124" s="208" t="s">
        <v>631</v>
      </c>
      <c r="F124" s="209" t="s">
        <v>632</v>
      </c>
      <c r="G124" s="210" t="s">
        <v>544</v>
      </c>
      <c r="H124" s="211">
        <v>1</v>
      </c>
      <c r="I124" s="212"/>
      <c r="J124" s="213">
        <f>ROUND(I124*H124,2)</f>
        <v>0</v>
      </c>
      <c r="K124" s="209" t="s">
        <v>19</v>
      </c>
      <c r="L124" s="47"/>
      <c r="M124" s="214" t="s">
        <v>19</v>
      </c>
      <c r="N124" s="215" t="s">
        <v>48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149</v>
      </c>
      <c r="AT124" s="218" t="s">
        <v>144</v>
      </c>
      <c r="AU124" s="218" t="s">
        <v>85</v>
      </c>
      <c r="AY124" s="20" t="s">
        <v>137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85</v>
      </c>
      <c r="BK124" s="219">
        <f>ROUND(I124*H124,2)</f>
        <v>0</v>
      </c>
      <c r="BL124" s="20" t="s">
        <v>149</v>
      </c>
      <c r="BM124" s="218" t="s">
        <v>633</v>
      </c>
    </row>
    <row r="125" s="2" customFormat="1" ht="16.5" customHeight="1">
      <c r="A125" s="41"/>
      <c r="B125" s="42"/>
      <c r="C125" s="207" t="s">
        <v>419</v>
      </c>
      <c r="D125" s="207" t="s">
        <v>144</v>
      </c>
      <c r="E125" s="208" t="s">
        <v>634</v>
      </c>
      <c r="F125" s="209" t="s">
        <v>635</v>
      </c>
      <c r="G125" s="210" t="s">
        <v>544</v>
      </c>
      <c r="H125" s="211">
        <v>2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48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149</v>
      </c>
      <c r="AT125" s="218" t="s">
        <v>144</v>
      </c>
      <c r="AU125" s="218" t="s">
        <v>85</v>
      </c>
      <c r="AY125" s="20" t="s">
        <v>137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85</v>
      </c>
      <c r="BK125" s="219">
        <f>ROUND(I125*H125,2)</f>
        <v>0</v>
      </c>
      <c r="BL125" s="20" t="s">
        <v>149</v>
      </c>
      <c r="BM125" s="218" t="s">
        <v>636</v>
      </c>
    </row>
    <row r="126" s="12" customFormat="1" ht="25.92" customHeight="1">
      <c r="A126" s="12"/>
      <c r="B126" s="191"/>
      <c r="C126" s="192"/>
      <c r="D126" s="193" t="s">
        <v>76</v>
      </c>
      <c r="E126" s="194" t="s">
        <v>637</v>
      </c>
      <c r="F126" s="194" t="s">
        <v>638</v>
      </c>
      <c r="G126" s="192"/>
      <c r="H126" s="192"/>
      <c r="I126" s="195"/>
      <c r="J126" s="196">
        <f>BK126</f>
        <v>0</v>
      </c>
      <c r="K126" s="192"/>
      <c r="L126" s="197"/>
      <c r="M126" s="198"/>
      <c r="N126" s="199"/>
      <c r="O126" s="199"/>
      <c r="P126" s="200">
        <f>SUM(P127:P141)</f>
        <v>0</v>
      </c>
      <c r="Q126" s="199"/>
      <c r="R126" s="200">
        <f>SUM(R127:R141)</f>
        <v>0</v>
      </c>
      <c r="S126" s="199"/>
      <c r="T126" s="201">
        <f>SUM(T127:T141)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2" t="s">
        <v>85</v>
      </c>
      <c r="AT126" s="203" t="s">
        <v>76</v>
      </c>
      <c r="AU126" s="203" t="s">
        <v>77</v>
      </c>
      <c r="AY126" s="202" t="s">
        <v>137</v>
      </c>
      <c r="BK126" s="204">
        <f>SUM(BK127:BK141)</f>
        <v>0</v>
      </c>
    </row>
    <row r="127" s="2" customFormat="1" ht="24.15" customHeight="1">
      <c r="A127" s="41"/>
      <c r="B127" s="42"/>
      <c r="C127" s="207" t="s">
        <v>426</v>
      </c>
      <c r="D127" s="207" t="s">
        <v>144</v>
      </c>
      <c r="E127" s="208" t="s">
        <v>639</v>
      </c>
      <c r="F127" s="209" t="s">
        <v>640</v>
      </c>
      <c r="G127" s="210" t="s">
        <v>351</v>
      </c>
      <c r="H127" s="211">
        <v>36.700000000000003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48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149</v>
      </c>
      <c r="AT127" s="218" t="s">
        <v>144</v>
      </c>
      <c r="AU127" s="218" t="s">
        <v>85</v>
      </c>
      <c r="AY127" s="20" t="s">
        <v>137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85</v>
      </c>
      <c r="BK127" s="219">
        <f>ROUND(I127*H127,2)</f>
        <v>0</v>
      </c>
      <c r="BL127" s="20" t="s">
        <v>149</v>
      </c>
      <c r="BM127" s="218" t="s">
        <v>641</v>
      </c>
    </row>
    <row r="128" s="2" customFormat="1" ht="24.15" customHeight="1">
      <c r="A128" s="41"/>
      <c r="B128" s="42"/>
      <c r="C128" s="207" t="s">
        <v>431</v>
      </c>
      <c r="D128" s="207" t="s">
        <v>144</v>
      </c>
      <c r="E128" s="208" t="s">
        <v>642</v>
      </c>
      <c r="F128" s="209" t="s">
        <v>643</v>
      </c>
      <c r="G128" s="210" t="s">
        <v>351</v>
      </c>
      <c r="H128" s="211">
        <v>6.7999999999999998</v>
      </c>
      <c r="I128" s="212"/>
      <c r="J128" s="213">
        <f>ROUND(I128*H128,2)</f>
        <v>0</v>
      </c>
      <c r="K128" s="209" t="s">
        <v>19</v>
      </c>
      <c r="L128" s="47"/>
      <c r="M128" s="214" t="s">
        <v>19</v>
      </c>
      <c r="N128" s="215" t="s">
        <v>48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149</v>
      </c>
      <c r="AT128" s="218" t="s">
        <v>144</v>
      </c>
      <c r="AU128" s="218" t="s">
        <v>85</v>
      </c>
      <c r="AY128" s="20" t="s">
        <v>137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85</v>
      </c>
      <c r="BK128" s="219">
        <f>ROUND(I128*H128,2)</f>
        <v>0</v>
      </c>
      <c r="BL128" s="20" t="s">
        <v>149</v>
      </c>
      <c r="BM128" s="218" t="s">
        <v>644</v>
      </c>
    </row>
    <row r="129" s="2" customFormat="1" ht="24.15" customHeight="1">
      <c r="A129" s="41"/>
      <c r="B129" s="42"/>
      <c r="C129" s="207" t="s">
        <v>436</v>
      </c>
      <c r="D129" s="207" t="s">
        <v>144</v>
      </c>
      <c r="E129" s="208" t="s">
        <v>645</v>
      </c>
      <c r="F129" s="209" t="s">
        <v>646</v>
      </c>
      <c r="G129" s="210" t="s">
        <v>351</v>
      </c>
      <c r="H129" s="211">
        <v>24.100000000000001</v>
      </c>
      <c r="I129" s="212"/>
      <c r="J129" s="213">
        <f>ROUND(I129*H129,2)</f>
        <v>0</v>
      </c>
      <c r="K129" s="209" t="s">
        <v>19</v>
      </c>
      <c r="L129" s="47"/>
      <c r="M129" s="214" t="s">
        <v>19</v>
      </c>
      <c r="N129" s="215" t="s">
        <v>48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149</v>
      </c>
      <c r="AT129" s="218" t="s">
        <v>144</v>
      </c>
      <c r="AU129" s="218" t="s">
        <v>85</v>
      </c>
      <c r="AY129" s="20" t="s">
        <v>137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85</v>
      </c>
      <c r="BK129" s="219">
        <f>ROUND(I129*H129,2)</f>
        <v>0</v>
      </c>
      <c r="BL129" s="20" t="s">
        <v>149</v>
      </c>
      <c r="BM129" s="218" t="s">
        <v>647</v>
      </c>
    </row>
    <row r="130" s="2" customFormat="1" ht="16.5" customHeight="1">
      <c r="A130" s="41"/>
      <c r="B130" s="42"/>
      <c r="C130" s="207" t="s">
        <v>441</v>
      </c>
      <c r="D130" s="207" t="s">
        <v>144</v>
      </c>
      <c r="E130" s="208" t="s">
        <v>648</v>
      </c>
      <c r="F130" s="209" t="s">
        <v>649</v>
      </c>
      <c r="G130" s="210" t="s">
        <v>544</v>
      </c>
      <c r="H130" s="211">
        <v>2</v>
      </c>
      <c r="I130" s="212"/>
      <c r="J130" s="213">
        <f>ROUND(I130*H130,2)</f>
        <v>0</v>
      </c>
      <c r="K130" s="209" t="s">
        <v>19</v>
      </c>
      <c r="L130" s="47"/>
      <c r="M130" s="214" t="s">
        <v>19</v>
      </c>
      <c r="N130" s="215" t="s">
        <v>48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149</v>
      </c>
      <c r="AT130" s="218" t="s">
        <v>144</v>
      </c>
      <c r="AU130" s="218" t="s">
        <v>85</v>
      </c>
      <c r="AY130" s="20" t="s">
        <v>137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85</v>
      </c>
      <c r="BK130" s="219">
        <f>ROUND(I130*H130,2)</f>
        <v>0</v>
      </c>
      <c r="BL130" s="20" t="s">
        <v>149</v>
      </c>
      <c r="BM130" s="218" t="s">
        <v>650</v>
      </c>
    </row>
    <row r="131" s="2" customFormat="1" ht="16.5" customHeight="1">
      <c r="A131" s="41"/>
      <c r="B131" s="42"/>
      <c r="C131" s="207" t="s">
        <v>446</v>
      </c>
      <c r="D131" s="207" t="s">
        <v>144</v>
      </c>
      <c r="E131" s="208" t="s">
        <v>651</v>
      </c>
      <c r="F131" s="209" t="s">
        <v>652</v>
      </c>
      <c r="G131" s="210" t="s">
        <v>549</v>
      </c>
      <c r="H131" s="211">
        <v>1</v>
      </c>
      <c r="I131" s="212"/>
      <c r="J131" s="213">
        <f>ROUND(I131*H131,2)</f>
        <v>0</v>
      </c>
      <c r="K131" s="209" t="s">
        <v>19</v>
      </c>
      <c r="L131" s="47"/>
      <c r="M131" s="214" t="s">
        <v>19</v>
      </c>
      <c r="N131" s="215" t="s">
        <v>48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149</v>
      </c>
      <c r="AT131" s="218" t="s">
        <v>144</v>
      </c>
      <c r="AU131" s="218" t="s">
        <v>85</v>
      </c>
      <c r="AY131" s="20" t="s">
        <v>137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85</v>
      </c>
      <c r="BK131" s="219">
        <f>ROUND(I131*H131,2)</f>
        <v>0</v>
      </c>
      <c r="BL131" s="20" t="s">
        <v>149</v>
      </c>
      <c r="BM131" s="218" t="s">
        <v>653</v>
      </c>
    </row>
    <row r="132" s="2" customFormat="1" ht="16.5" customHeight="1">
      <c r="A132" s="41"/>
      <c r="B132" s="42"/>
      <c r="C132" s="207" t="s">
        <v>453</v>
      </c>
      <c r="D132" s="207" t="s">
        <v>144</v>
      </c>
      <c r="E132" s="208" t="s">
        <v>654</v>
      </c>
      <c r="F132" s="209" t="s">
        <v>655</v>
      </c>
      <c r="G132" s="210" t="s">
        <v>549</v>
      </c>
      <c r="H132" s="211">
        <v>1</v>
      </c>
      <c r="I132" s="212"/>
      <c r="J132" s="213">
        <f>ROUND(I132*H132,2)</f>
        <v>0</v>
      </c>
      <c r="K132" s="209" t="s">
        <v>19</v>
      </c>
      <c r="L132" s="47"/>
      <c r="M132" s="214" t="s">
        <v>19</v>
      </c>
      <c r="N132" s="215" t="s">
        <v>48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149</v>
      </c>
      <c r="AT132" s="218" t="s">
        <v>144</v>
      </c>
      <c r="AU132" s="218" t="s">
        <v>85</v>
      </c>
      <c r="AY132" s="20" t="s">
        <v>137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85</v>
      </c>
      <c r="BK132" s="219">
        <f>ROUND(I132*H132,2)</f>
        <v>0</v>
      </c>
      <c r="BL132" s="20" t="s">
        <v>149</v>
      </c>
      <c r="BM132" s="218" t="s">
        <v>656</v>
      </c>
    </row>
    <row r="133" s="2" customFormat="1" ht="21.75" customHeight="1">
      <c r="A133" s="41"/>
      <c r="B133" s="42"/>
      <c r="C133" s="207" t="s">
        <v>460</v>
      </c>
      <c r="D133" s="207" t="s">
        <v>144</v>
      </c>
      <c r="E133" s="208" t="s">
        <v>657</v>
      </c>
      <c r="F133" s="209" t="s">
        <v>658</v>
      </c>
      <c r="G133" s="210" t="s">
        <v>549</v>
      </c>
      <c r="H133" s="211">
        <v>1</v>
      </c>
      <c r="I133" s="212"/>
      <c r="J133" s="213">
        <f>ROUND(I133*H133,2)</f>
        <v>0</v>
      </c>
      <c r="K133" s="209" t="s">
        <v>19</v>
      </c>
      <c r="L133" s="47"/>
      <c r="M133" s="214" t="s">
        <v>19</v>
      </c>
      <c r="N133" s="215" t="s">
        <v>48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149</v>
      </c>
      <c r="AT133" s="218" t="s">
        <v>144</v>
      </c>
      <c r="AU133" s="218" t="s">
        <v>85</v>
      </c>
      <c r="AY133" s="20" t="s">
        <v>137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85</v>
      </c>
      <c r="BK133" s="219">
        <f>ROUND(I133*H133,2)</f>
        <v>0</v>
      </c>
      <c r="BL133" s="20" t="s">
        <v>149</v>
      </c>
      <c r="BM133" s="218" t="s">
        <v>198</v>
      </c>
    </row>
    <row r="134" s="2" customFormat="1" ht="24.15" customHeight="1">
      <c r="A134" s="41"/>
      <c r="B134" s="42"/>
      <c r="C134" s="207" t="s">
        <v>467</v>
      </c>
      <c r="D134" s="207" t="s">
        <v>144</v>
      </c>
      <c r="E134" s="208" t="s">
        <v>659</v>
      </c>
      <c r="F134" s="209" t="s">
        <v>660</v>
      </c>
      <c r="G134" s="210" t="s">
        <v>544</v>
      </c>
      <c r="H134" s="211">
        <v>2</v>
      </c>
      <c r="I134" s="212"/>
      <c r="J134" s="213">
        <f>ROUND(I134*H134,2)</f>
        <v>0</v>
      </c>
      <c r="K134" s="209" t="s">
        <v>19</v>
      </c>
      <c r="L134" s="47"/>
      <c r="M134" s="214" t="s">
        <v>19</v>
      </c>
      <c r="N134" s="215" t="s">
        <v>48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149</v>
      </c>
      <c r="AT134" s="218" t="s">
        <v>144</v>
      </c>
      <c r="AU134" s="218" t="s">
        <v>85</v>
      </c>
      <c r="AY134" s="20" t="s">
        <v>137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85</v>
      </c>
      <c r="BK134" s="219">
        <f>ROUND(I134*H134,2)</f>
        <v>0</v>
      </c>
      <c r="BL134" s="20" t="s">
        <v>149</v>
      </c>
      <c r="BM134" s="218" t="s">
        <v>661</v>
      </c>
    </row>
    <row r="135" s="2" customFormat="1" ht="16.5" customHeight="1">
      <c r="A135" s="41"/>
      <c r="B135" s="42"/>
      <c r="C135" s="207" t="s">
        <v>473</v>
      </c>
      <c r="D135" s="207" t="s">
        <v>144</v>
      </c>
      <c r="E135" s="208" t="s">
        <v>662</v>
      </c>
      <c r="F135" s="209" t="s">
        <v>663</v>
      </c>
      <c r="G135" s="210" t="s">
        <v>549</v>
      </c>
      <c r="H135" s="211">
        <v>1</v>
      </c>
      <c r="I135" s="212"/>
      <c r="J135" s="213">
        <f>ROUND(I135*H135,2)</f>
        <v>0</v>
      </c>
      <c r="K135" s="209" t="s">
        <v>19</v>
      </c>
      <c r="L135" s="47"/>
      <c r="M135" s="214" t="s">
        <v>19</v>
      </c>
      <c r="N135" s="215" t="s">
        <v>48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149</v>
      </c>
      <c r="AT135" s="218" t="s">
        <v>144</v>
      </c>
      <c r="AU135" s="218" t="s">
        <v>85</v>
      </c>
      <c r="AY135" s="20" t="s">
        <v>137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85</v>
      </c>
      <c r="BK135" s="219">
        <f>ROUND(I135*H135,2)</f>
        <v>0</v>
      </c>
      <c r="BL135" s="20" t="s">
        <v>149</v>
      </c>
      <c r="BM135" s="218" t="s">
        <v>664</v>
      </c>
    </row>
    <row r="136" s="2" customFormat="1" ht="16.5" customHeight="1">
      <c r="A136" s="41"/>
      <c r="B136" s="42"/>
      <c r="C136" s="207" t="s">
        <v>479</v>
      </c>
      <c r="D136" s="207" t="s">
        <v>144</v>
      </c>
      <c r="E136" s="208" t="s">
        <v>665</v>
      </c>
      <c r="F136" s="209" t="s">
        <v>666</v>
      </c>
      <c r="G136" s="210" t="s">
        <v>549</v>
      </c>
      <c r="H136" s="211">
        <v>1</v>
      </c>
      <c r="I136" s="212"/>
      <c r="J136" s="213">
        <f>ROUND(I136*H136,2)</f>
        <v>0</v>
      </c>
      <c r="K136" s="209" t="s">
        <v>19</v>
      </c>
      <c r="L136" s="47"/>
      <c r="M136" s="214" t="s">
        <v>19</v>
      </c>
      <c r="N136" s="215" t="s">
        <v>48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149</v>
      </c>
      <c r="AT136" s="218" t="s">
        <v>144</v>
      </c>
      <c r="AU136" s="218" t="s">
        <v>85</v>
      </c>
      <c r="AY136" s="20" t="s">
        <v>137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85</v>
      </c>
      <c r="BK136" s="219">
        <f>ROUND(I136*H136,2)</f>
        <v>0</v>
      </c>
      <c r="BL136" s="20" t="s">
        <v>149</v>
      </c>
      <c r="BM136" s="218" t="s">
        <v>667</v>
      </c>
    </row>
    <row r="137" s="2" customFormat="1" ht="24.15" customHeight="1">
      <c r="A137" s="41"/>
      <c r="B137" s="42"/>
      <c r="C137" s="207" t="s">
        <v>485</v>
      </c>
      <c r="D137" s="207" t="s">
        <v>144</v>
      </c>
      <c r="E137" s="208" t="s">
        <v>668</v>
      </c>
      <c r="F137" s="209" t="s">
        <v>669</v>
      </c>
      <c r="G137" s="210" t="s">
        <v>544</v>
      </c>
      <c r="H137" s="211">
        <v>2</v>
      </c>
      <c r="I137" s="212"/>
      <c r="J137" s="213">
        <f>ROUND(I137*H137,2)</f>
        <v>0</v>
      </c>
      <c r="K137" s="209" t="s">
        <v>19</v>
      </c>
      <c r="L137" s="47"/>
      <c r="M137" s="214" t="s">
        <v>19</v>
      </c>
      <c r="N137" s="215" t="s">
        <v>48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149</v>
      </c>
      <c r="AT137" s="218" t="s">
        <v>144</v>
      </c>
      <c r="AU137" s="218" t="s">
        <v>85</v>
      </c>
      <c r="AY137" s="20" t="s">
        <v>137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85</v>
      </c>
      <c r="BK137" s="219">
        <f>ROUND(I137*H137,2)</f>
        <v>0</v>
      </c>
      <c r="BL137" s="20" t="s">
        <v>149</v>
      </c>
      <c r="BM137" s="218" t="s">
        <v>670</v>
      </c>
    </row>
    <row r="138" s="2" customFormat="1" ht="24.15" customHeight="1">
      <c r="A138" s="41"/>
      <c r="B138" s="42"/>
      <c r="C138" s="207" t="s">
        <v>490</v>
      </c>
      <c r="D138" s="207" t="s">
        <v>144</v>
      </c>
      <c r="E138" s="208" t="s">
        <v>671</v>
      </c>
      <c r="F138" s="209" t="s">
        <v>672</v>
      </c>
      <c r="G138" s="210" t="s">
        <v>544</v>
      </c>
      <c r="H138" s="211">
        <v>2</v>
      </c>
      <c r="I138" s="212"/>
      <c r="J138" s="213">
        <f>ROUND(I138*H138,2)</f>
        <v>0</v>
      </c>
      <c r="K138" s="209" t="s">
        <v>19</v>
      </c>
      <c r="L138" s="47"/>
      <c r="M138" s="214" t="s">
        <v>19</v>
      </c>
      <c r="N138" s="215" t="s">
        <v>48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149</v>
      </c>
      <c r="AT138" s="218" t="s">
        <v>144</v>
      </c>
      <c r="AU138" s="218" t="s">
        <v>85</v>
      </c>
      <c r="AY138" s="20" t="s">
        <v>137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85</v>
      </c>
      <c r="BK138" s="219">
        <f>ROUND(I138*H138,2)</f>
        <v>0</v>
      </c>
      <c r="BL138" s="20" t="s">
        <v>149</v>
      </c>
      <c r="BM138" s="218" t="s">
        <v>673</v>
      </c>
    </row>
    <row r="139" s="2" customFormat="1" ht="24.15" customHeight="1">
      <c r="A139" s="41"/>
      <c r="B139" s="42"/>
      <c r="C139" s="207" t="s">
        <v>495</v>
      </c>
      <c r="D139" s="207" t="s">
        <v>144</v>
      </c>
      <c r="E139" s="208" t="s">
        <v>674</v>
      </c>
      <c r="F139" s="209" t="s">
        <v>675</v>
      </c>
      <c r="G139" s="210" t="s">
        <v>544</v>
      </c>
      <c r="H139" s="211">
        <v>1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48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149</v>
      </c>
      <c r="AT139" s="218" t="s">
        <v>144</v>
      </c>
      <c r="AU139" s="218" t="s">
        <v>85</v>
      </c>
      <c r="AY139" s="20" t="s">
        <v>137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85</v>
      </c>
      <c r="BK139" s="219">
        <f>ROUND(I139*H139,2)</f>
        <v>0</v>
      </c>
      <c r="BL139" s="20" t="s">
        <v>149</v>
      </c>
      <c r="BM139" s="218" t="s">
        <v>676</v>
      </c>
    </row>
    <row r="140" s="2" customFormat="1" ht="16.5" customHeight="1">
      <c r="A140" s="41"/>
      <c r="B140" s="42"/>
      <c r="C140" s="207" t="s">
        <v>501</v>
      </c>
      <c r="D140" s="207" t="s">
        <v>144</v>
      </c>
      <c r="E140" s="208" t="s">
        <v>677</v>
      </c>
      <c r="F140" s="209" t="s">
        <v>678</v>
      </c>
      <c r="G140" s="210" t="s">
        <v>351</v>
      </c>
      <c r="H140" s="211">
        <v>3.5</v>
      </c>
      <c r="I140" s="212"/>
      <c r="J140" s="213">
        <f>ROUND(I140*H140,2)</f>
        <v>0</v>
      </c>
      <c r="K140" s="209" t="s">
        <v>19</v>
      </c>
      <c r="L140" s="47"/>
      <c r="M140" s="214" t="s">
        <v>19</v>
      </c>
      <c r="N140" s="215" t="s">
        <v>48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149</v>
      </c>
      <c r="AT140" s="218" t="s">
        <v>144</v>
      </c>
      <c r="AU140" s="218" t="s">
        <v>85</v>
      </c>
      <c r="AY140" s="20" t="s">
        <v>137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85</v>
      </c>
      <c r="BK140" s="219">
        <f>ROUND(I140*H140,2)</f>
        <v>0</v>
      </c>
      <c r="BL140" s="20" t="s">
        <v>149</v>
      </c>
      <c r="BM140" s="218" t="s">
        <v>679</v>
      </c>
    </row>
    <row r="141" s="2" customFormat="1" ht="21.75" customHeight="1">
      <c r="A141" s="41"/>
      <c r="B141" s="42"/>
      <c r="C141" s="207" t="s">
        <v>506</v>
      </c>
      <c r="D141" s="207" t="s">
        <v>144</v>
      </c>
      <c r="E141" s="208" t="s">
        <v>680</v>
      </c>
      <c r="F141" s="209" t="s">
        <v>681</v>
      </c>
      <c r="G141" s="210" t="s">
        <v>549</v>
      </c>
      <c r="H141" s="211">
        <v>1</v>
      </c>
      <c r="I141" s="212"/>
      <c r="J141" s="213">
        <f>ROUND(I141*H141,2)</f>
        <v>0</v>
      </c>
      <c r="K141" s="209" t="s">
        <v>19</v>
      </c>
      <c r="L141" s="47"/>
      <c r="M141" s="214" t="s">
        <v>19</v>
      </c>
      <c r="N141" s="215" t="s">
        <v>48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149</v>
      </c>
      <c r="AT141" s="218" t="s">
        <v>144</v>
      </c>
      <c r="AU141" s="218" t="s">
        <v>85</v>
      </c>
      <c r="AY141" s="20" t="s">
        <v>137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85</v>
      </c>
      <c r="BK141" s="219">
        <f>ROUND(I141*H141,2)</f>
        <v>0</v>
      </c>
      <c r="BL141" s="20" t="s">
        <v>149</v>
      </c>
      <c r="BM141" s="218" t="s">
        <v>682</v>
      </c>
    </row>
    <row r="142" s="12" customFormat="1" ht="25.92" customHeight="1">
      <c r="A142" s="12"/>
      <c r="B142" s="191"/>
      <c r="C142" s="192"/>
      <c r="D142" s="193" t="s">
        <v>76</v>
      </c>
      <c r="E142" s="194" t="s">
        <v>683</v>
      </c>
      <c r="F142" s="194" t="s">
        <v>684</v>
      </c>
      <c r="G142" s="192"/>
      <c r="H142" s="192"/>
      <c r="I142" s="195"/>
      <c r="J142" s="196">
        <f>BK142</f>
        <v>0</v>
      </c>
      <c r="K142" s="192"/>
      <c r="L142" s="197"/>
      <c r="M142" s="198"/>
      <c r="N142" s="199"/>
      <c r="O142" s="199"/>
      <c r="P142" s="200">
        <f>SUM(P143:P149)</f>
        <v>0</v>
      </c>
      <c r="Q142" s="199"/>
      <c r="R142" s="200">
        <f>SUM(R143:R149)</f>
        <v>0</v>
      </c>
      <c r="S142" s="199"/>
      <c r="T142" s="201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85</v>
      </c>
      <c r="AT142" s="203" t="s">
        <v>76</v>
      </c>
      <c r="AU142" s="203" t="s">
        <v>77</v>
      </c>
      <c r="AY142" s="202" t="s">
        <v>137</v>
      </c>
      <c r="BK142" s="204">
        <f>SUM(BK143:BK149)</f>
        <v>0</v>
      </c>
    </row>
    <row r="143" s="2" customFormat="1" ht="16.5" customHeight="1">
      <c r="A143" s="41"/>
      <c r="B143" s="42"/>
      <c r="C143" s="207" t="s">
        <v>513</v>
      </c>
      <c r="D143" s="207" t="s">
        <v>144</v>
      </c>
      <c r="E143" s="208" t="s">
        <v>685</v>
      </c>
      <c r="F143" s="209" t="s">
        <v>686</v>
      </c>
      <c r="G143" s="210" t="s">
        <v>549</v>
      </c>
      <c r="H143" s="211">
        <v>1</v>
      </c>
      <c r="I143" s="212"/>
      <c r="J143" s="213">
        <f>ROUND(I143*H143,2)</f>
        <v>0</v>
      </c>
      <c r="K143" s="209" t="s">
        <v>19</v>
      </c>
      <c r="L143" s="47"/>
      <c r="M143" s="214" t="s">
        <v>19</v>
      </c>
      <c r="N143" s="215" t="s">
        <v>48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149</v>
      </c>
      <c r="AT143" s="218" t="s">
        <v>144</v>
      </c>
      <c r="AU143" s="218" t="s">
        <v>85</v>
      </c>
      <c r="AY143" s="20" t="s">
        <v>137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85</v>
      </c>
      <c r="BK143" s="219">
        <f>ROUND(I143*H143,2)</f>
        <v>0</v>
      </c>
      <c r="BL143" s="20" t="s">
        <v>149</v>
      </c>
      <c r="BM143" s="218" t="s">
        <v>687</v>
      </c>
    </row>
    <row r="144" s="2" customFormat="1" ht="16.5" customHeight="1">
      <c r="A144" s="41"/>
      <c r="B144" s="42"/>
      <c r="C144" s="207" t="s">
        <v>520</v>
      </c>
      <c r="D144" s="207" t="s">
        <v>144</v>
      </c>
      <c r="E144" s="208" t="s">
        <v>688</v>
      </c>
      <c r="F144" s="209" t="s">
        <v>689</v>
      </c>
      <c r="G144" s="210" t="s">
        <v>549</v>
      </c>
      <c r="H144" s="211">
        <v>1</v>
      </c>
      <c r="I144" s="212"/>
      <c r="J144" s="213">
        <f>ROUND(I144*H144,2)</f>
        <v>0</v>
      </c>
      <c r="K144" s="209" t="s">
        <v>19</v>
      </c>
      <c r="L144" s="47"/>
      <c r="M144" s="214" t="s">
        <v>19</v>
      </c>
      <c r="N144" s="215" t="s">
        <v>48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149</v>
      </c>
      <c r="AT144" s="218" t="s">
        <v>144</v>
      </c>
      <c r="AU144" s="218" t="s">
        <v>85</v>
      </c>
      <c r="AY144" s="20" t="s">
        <v>137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85</v>
      </c>
      <c r="BK144" s="219">
        <f>ROUND(I144*H144,2)</f>
        <v>0</v>
      </c>
      <c r="BL144" s="20" t="s">
        <v>149</v>
      </c>
      <c r="BM144" s="218" t="s">
        <v>690</v>
      </c>
    </row>
    <row r="145" s="2" customFormat="1" ht="16.5" customHeight="1">
      <c r="A145" s="41"/>
      <c r="B145" s="42"/>
      <c r="C145" s="207" t="s">
        <v>525</v>
      </c>
      <c r="D145" s="207" t="s">
        <v>144</v>
      </c>
      <c r="E145" s="208" t="s">
        <v>691</v>
      </c>
      <c r="F145" s="209" t="s">
        <v>692</v>
      </c>
      <c r="G145" s="210" t="s">
        <v>549</v>
      </c>
      <c r="H145" s="211">
        <v>1</v>
      </c>
      <c r="I145" s="212"/>
      <c r="J145" s="213">
        <f>ROUND(I145*H145,2)</f>
        <v>0</v>
      </c>
      <c r="K145" s="209" t="s">
        <v>19</v>
      </c>
      <c r="L145" s="47"/>
      <c r="M145" s="214" t="s">
        <v>19</v>
      </c>
      <c r="N145" s="215" t="s">
        <v>48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149</v>
      </c>
      <c r="AT145" s="218" t="s">
        <v>144</v>
      </c>
      <c r="AU145" s="218" t="s">
        <v>85</v>
      </c>
      <c r="AY145" s="20" t="s">
        <v>137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85</v>
      </c>
      <c r="BK145" s="219">
        <f>ROUND(I145*H145,2)</f>
        <v>0</v>
      </c>
      <c r="BL145" s="20" t="s">
        <v>149</v>
      </c>
      <c r="BM145" s="218" t="s">
        <v>693</v>
      </c>
    </row>
    <row r="146" s="2" customFormat="1" ht="16.5" customHeight="1">
      <c r="A146" s="41"/>
      <c r="B146" s="42"/>
      <c r="C146" s="207" t="s">
        <v>530</v>
      </c>
      <c r="D146" s="207" t="s">
        <v>144</v>
      </c>
      <c r="E146" s="208" t="s">
        <v>694</v>
      </c>
      <c r="F146" s="209" t="s">
        <v>695</v>
      </c>
      <c r="G146" s="210" t="s">
        <v>549</v>
      </c>
      <c r="H146" s="211">
        <v>1</v>
      </c>
      <c r="I146" s="212"/>
      <c r="J146" s="213">
        <f>ROUND(I146*H146,2)</f>
        <v>0</v>
      </c>
      <c r="K146" s="209" t="s">
        <v>19</v>
      </c>
      <c r="L146" s="47"/>
      <c r="M146" s="214" t="s">
        <v>19</v>
      </c>
      <c r="N146" s="215" t="s">
        <v>48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149</v>
      </c>
      <c r="AT146" s="218" t="s">
        <v>144</v>
      </c>
      <c r="AU146" s="218" t="s">
        <v>85</v>
      </c>
      <c r="AY146" s="20" t="s">
        <v>137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85</v>
      </c>
      <c r="BK146" s="219">
        <f>ROUND(I146*H146,2)</f>
        <v>0</v>
      </c>
      <c r="BL146" s="20" t="s">
        <v>149</v>
      </c>
      <c r="BM146" s="218" t="s">
        <v>696</v>
      </c>
    </row>
    <row r="147" s="2" customFormat="1" ht="16.5" customHeight="1">
      <c r="A147" s="41"/>
      <c r="B147" s="42"/>
      <c r="C147" s="207" t="s">
        <v>606</v>
      </c>
      <c r="D147" s="207" t="s">
        <v>144</v>
      </c>
      <c r="E147" s="208" t="s">
        <v>697</v>
      </c>
      <c r="F147" s="209" t="s">
        <v>698</v>
      </c>
      <c r="G147" s="210" t="s">
        <v>549</v>
      </c>
      <c r="H147" s="211">
        <v>1</v>
      </c>
      <c r="I147" s="212"/>
      <c r="J147" s="213">
        <f>ROUND(I147*H147,2)</f>
        <v>0</v>
      </c>
      <c r="K147" s="209" t="s">
        <v>19</v>
      </c>
      <c r="L147" s="47"/>
      <c r="M147" s="214" t="s">
        <v>19</v>
      </c>
      <c r="N147" s="215" t="s">
        <v>48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149</v>
      </c>
      <c r="AT147" s="218" t="s">
        <v>144</v>
      </c>
      <c r="AU147" s="218" t="s">
        <v>85</v>
      </c>
      <c r="AY147" s="20" t="s">
        <v>137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85</v>
      </c>
      <c r="BK147" s="219">
        <f>ROUND(I147*H147,2)</f>
        <v>0</v>
      </c>
      <c r="BL147" s="20" t="s">
        <v>149</v>
      </c>
      <c r="BM147" s="218" t="s">
        <v>699</v>
      </c>
    </row>
    <row r="148" s="2" customFormat="1" ht="24.15" customHeight="1">
      <c r="A148" s="41"/>
      <c r="B148" s="42"/>
      <c r="C148" s="207" t="s">
        <v>142</v>
      </c>
      <c r="D148" s="207" t="s">
        <v>144</v>
      </c>
      <c r="E148" s="208" t="s">
        <v>700</v>
      </c>
      <c r="F148" s="209" t="s">
        <v>701</v>
      </c>
      <c r="G148" s="210" t="s">
        <v>549</v>
      </c>
      <c r="H148" s="211">
        <v>1</v>
      </c>
      <c r="I148" s="212"/>
      <c r="J148" s="213">
        <f>ROUND(I148*H148,2)</f>
        <v>0</v>
      </c>
      <c r="K148" s="209" t="s">
        <v>19</v>
      </c>
      <c r="L148" s="47"/>
      <c r="M148" s="214" t="s">
        <v>19</v>
      </c>
      <c r="N148" s="215" t="s">
        <v>48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149</v>
      </c>
      <c r="AT148" s="218" t="s">
        <v>144</v>
      </c>
      <c r="AU148" s="218" t="s">
        <v>85</v>
      </c>
      <c r="AY148" s="20" t="s">
        <v>137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85</v>
      </c>
      <c r="BK148" s="219">
        <f>ROUND(I148*H148,2)</f>
        <v>0</v>
      </c>
      <c r="BL148" s="20" t="s">
        <v>149</v>
      </c>
      <c r="BM148" s="218" t="s">
        <v>702</v>
      </c>
    </row>
    <row r="149" s="2" customFormat="1" ht="24.15" customHeight="1">
      <c r="A149" s="41"/>
      <c r="B149" s="42"/>
      <c r="C149" s="207" t="s">
        <v>609</v>
      </c>
      <c r="D149" s="207" t="s">
        <v>144</v>
      </c>
      <c r="E149" s="208" t="s">
        <v>703</v>
      </c>
      <c r="F149" s="209" t="s">
        <v>704</v>
      </c>
      <c r="G149" s="210" t="s">
        <v>549</v>
      </c>
      <c r="H149" s="211">
        <v>1</v>
      </c>
      <c r="I149" s="212"/>
      <c r="J149" s="213">
        <f>ROUND(I149*H149,2)</f>
        <v>0</v>
      </c>
      <c r="K149" s="209" t="s">
        <v>19</v>
      </c>
      <c r="L149" s="47"/>
      <c r="M149" s="283" t="s">
        <v>19</v>
      </c>
      <c r="N149" s="284" t="s">
        <v>48</v>
      </c>
      <c r="O149" s="285"/>
      <c r="P149" s="286">
        <f>O149*H149</f>
        <v>0</v>
      </c>
      <c r="Q149" s="286">
        <v>0</v>
      </c>
      <c r="R149" s="286">
        <f>Q149*H149</f>
        <v>0</v>
      </c>
      <c r="S149" s="286">
        <v>0</v>
      </c>
      <c r="T149" s="28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149</v>
      </c>
      <c r="AT149" s="218" t="s">
        <v>144</v>
      </c>
      <c r="AU149" s="218" t="s">
        <v>85</v>
      </c>
      <c r="AY149" s="20" t="s">
        <v>137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85</v>
      </c>
      <c r="BK149" s="219">
        <f>ROUND(I149*H149,2)</f>
        <v>0</v>
      </c>
      <c r="BL149" s="20" t="s">
        <v>149</v>
      </c>
      <c r="BM149" s="218" t="s">
        <v>705</v>
      </c>
    </row>
    <row r="150" s="2" customFormat="1" ht="6.96" customHeight="1">
      <c r="A150" s="41"/>
      <c r="B150" s="62"/>
      <c r="C150" s="63"/>
      <c r="D150" s="63"/>
      <c r="E150" s="63"/>
      <c r="F150" s="63"/>
      <c r="G150" s="63"/>
      <c r="H150" s="63"/>
      <c r="I150" s="63"/>
      <c r="J150" s="63"/>
      <c r="K150" s="63"/>
      <c r="L150" s="47"/>
      <c r="M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</sheetData>
  <sheetProtection sheet="1" autoFilter="0" formatColumns="0" formatRows="0" objects="1" scenarios="1" spinCount="100000" saltValue="+WEBcoH75oonlk/UN4lsYK0r611eD37uKV3rNrN3dA9xXnn59vZv4RbyOkBfCzK9CHTkHTXojUReDqLonFbFeQ==" hashValue="pM4VsaxT1diZBiD0J051oN2DIjRoi33MC+WzH6e56ku4C95bphNWemR09EvEh1UG6J9ra2wSRQUbQL69cZSHww==" algorithmName="SHA-512" password="CC35"/>
  <autoFilter ref="C82:K14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87</v>
      </c>
    </row>
    <row r="4" s="1" customFormat="1" ht="24.96" customHeight="1">
      <c r="B4" s="23"/>
      <c r="D4" s="133" t="s">
        <v>100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MŠ Barevný svět Slezská č.p. 2011, Frýdek-Místek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706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21. 11. 2025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ROUND(J82,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ROUND((SUM(BE82:BE174)),  2)</f>
        <v>0</v>
      </c>
      <c r="G33" s="41"/>
      <c r="H33" s="41"/>
      <c r="I33" s="151">
        <v>0.20999999999999999</v>
      </c>
      <c r="J33" s="150">
        <f>ROUND(((SUM(BE82:BE174))*I33),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ROUND((SUM(BF82:BF174)),  2)</f>
        <v>0</v>
      </c>
      <c r="G34" s="41"/>
      <c r="H34" s="41"/>
      <c r="I34" s="151">
        <v>0.12</v>
      </c>
      <c r="J34" s="150">
        <f>ROUND(((SUM(BF82:BF174))*I34),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ROUND((SUM(BG82:BG174)),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ROUND((SUM(BH82:BH174)),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ROUND((SUM(BI82:BI174)),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MŠ Barevný svět Slezská č.p. 2011, Frýdek-Místek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03 - Vytápění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p.č. 6810; k.ú. Frýdek</v>
      </c>
      <c r="G52" s="43"/>
      <c r="H52" s="43"/>
      <c r="I52" s="35" t="s">
        <v>23</v>
      </c>
      <c r="J52" s="75" t="str">
        <f>IF(J12="","",J12)</f>
        <v>21. 11. 2025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Statutární město Frýdek-Místek</v>
      </c>
      <c r="G54" s="43"/>
      <c r="H54" s="43"/>
      <c r="I54" s="35" t="s">
        <v>33</v>
      </c>
      <c r="J54" s="39" t="str">
        <f>E21</f>
        <v>MODAV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Jaroslav Stolička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104</v>
      </c>
      <c r="D57" s="165"/>
      <c r="E57" s="165"/>
      <c r="F57" s="165"/>
      <c r="G57" s="165"/>
      <c r="H57" s="165"/>
      <c r="I57" s="165"/>
      <c r="J57" s="166" t="s">
        <v>105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106</v>
      </c>
    </row>
    <row r="60" s="9" customFormat="1" ht="24.96" customHeight="1">
      <c r="A60" s="9"/>
      <c r="B60" s="168"/>
      <c r="C60" s="169"/>
      <c r="D60" s="170" t="s">
        <v>707</v>
      </c>
      <c r="E60" s="171"/>
      <c r="F60" s="171"/>
      <c r="G60" s="171"/>
      <c r="H60" s="171"/>
      <c r="I60" s="171"/>
      <c r="J60" s="172">
        <f>J83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708</v>
      </c>
      <c r="E61" s="171"/>
      <c r="F61" s="171"/>
      <c r="G61" s="171"/>
      <c r="H61" s="171"/>
      <c r="I61" s="171"/>
      <c r="J61" s="172">
        <f>J145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709</v>
      </c>
      <c r="E62" s="171"/>
      <c r="F62" s="171"/>
      <c r="G62" s="171"/>
      <c r="H62" s="171"/>
      <c r="I62" s="171"/>
      <c r="J62" s="172">
        <f>J161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122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3" t="str">
        <f>E7</f>
        <v>Rekonstrukce MŠ Barevný svět Slezská č.p. 2011, Frýdek-Místek</v>
      </c>
      <c r="F72" s="35"/>
      <c r="G72" s="35"/>
      <c r="H72" s="35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101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03 - Vytápění</v>
      </c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>p.č. 6810; k.ú. Frýdek</v>
      </c>
      <c r="G76" s="43"/>
      <c r="H76" s="43"/>
      <c r="I76" s="35" t="s">
        <v>23</v>
      </c>
      <c r="J76" s="75" t="str">
        <f>IF(J12="","",J12)</f>
        <v>21. 11. 2025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25</v>
      </c>
      <c r="D78" s="43"/>
      <c r="E78" s="43"/>
      <c r="F78" s="30" t="str">
        <f>E15</f>
        <v>Statutární město Frýdek-Místek</v>
      </c>
      <c r="G78" s="43"/>
      <c r="H78" s="43"/>
      <c r="I78" s="35" t="s">
        <v>33</v>
      </c>
      <c r="J78" s="39" t="str">
        <f>E21</f>
        <v>MODAV projekt s.r.o.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31</v>
      </c>
      <c r="D79" s="43"/>
      <c r="E79" s="43"/>
      <c r="F79" s="30" t="str">
        <f>IF(E18="","",E18)</f>
        <v>Vyplň údaj</v>
      </c>
      <c r="G79" s="43"/>
      <c r="H79" s="43"/>
      <c r="I79" s="35" t="s">
        <v>38</v>
      </c>
      <c r="J79" s="39" t="str">
        <f>E24</f>
        <v>Ing. Jaroslav Stolička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0"/>
      <c r="B81" s="181"/>
      <c r="C81" s="182" t="s">
        <v>123</v>
      </c>
      <c r="D81" s="183" t="s">
        <v>62</v>
      </c>
      <c r="E81" s="183" t="s">
        <v>58</v>
      </c>
      <c r="F81" s="183" t="s">
        <v>59</v>
      </c>
      <c r="G81" s="183" t="s">
        <v>124</v>
      </c>
      <c r="H81" s="183" t="s">
        <v>125</v>
      </c>
      <c r="I81" s="183" t="s">
        <v>126</v>
      </c>
      <c r="J81" s="183" t="s">
        <v>105</v>
      </c>
      <c r="K81" s="184" t="s">
        <v>127</v>
      </c>
      <c r="L81" s="185"/>
      <c r="M81" s="95" t="s">
        <v>19</v>
      </c>
      <c r="N81" s="96" t="s">
        <v>47</v>
      </c>
      <c r="O81" s="96" t="s">
        <v>128</v>
      </c>
      <c r="P81" s="96" t="s">
        <v>129</v>
      </c>
      <c r="Q81" s="96" t="s">
        <v>130</v>
      </c>
      <c r="R81" s="96" t="s">
        <v>131</v>
      </c>
      <c r="S81" s="96" t="s">
        <v>132</v>
      </c>
      <c r="T81" s="97" t="s">
        <v>133</v>
      </c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</row>
    <row r="82" s="2" customFormat="1" ht="22.8" customHeight="1">
      <c r="A82" s="41"/>
      <c r="B82" s="42"/>
      <c r="C82" s="102" t="s">
        <v>134</v>
      </c>
      <c r="D82" s="43"/>
      <c r="E82" s="43"/>
      <c r="F82" s="43"/>
      <c r="G82" s="43"/>
      <c r="H82" s="43"/>
      <c r="I82" s="43"/>
      <c r="J82" s="186">
        <f>BK82</f>
        <v>0</v>
      </c>
      <c r="K82" s="43"/>
      <c r="L82" s="47"/>
      <c r="M82" s="98"/>
      <c r="N82" s="187"/>
      <c r="O82" s="99"/>
      <c r="P82" s="188">
        <f>P83+P145+P161</f>
        <v>0</v>
      </c>
      <c r="Q82" s="99"/>
      <c r="R82" s="188">
        <f>R83+R145+R161</f>
        <v>0</v>
      </c>
      <c r="S82" s="99"/>
      <c r="T82" s="189">
        <f>T83+T145+T161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76</v>
      </c>
      <c r="AU82" s="20" t="s">
        <v>106</v>
      </c>
      <c r="BK82" s="190">
        <f>BK83+BK145+BK161</f>
        <v>0</v>
      </c>
    </row>
    <row r="83" s="12" customFormat="1" ht="25.92" customHeight="1">
      <c r="A83" s="12"/>
      <c r="B83" s="191"/>
      <c r="C83" s="192"/>
      <c r="D83" s="193" t="s">
        <v>76</v>
      </c>
      <c r="E83" s="194" t="s">
        <v>540</v>
      </c>
      <c r="F83" s="194" t="s">
        <v>92</v>
      </c>
      <c r="G83" s="192"/>
      <c r="H83" s="192"/>
      <c r="I83" s="195"/>
      <c r="J83" s="196">
        <f>BK83</f>
        <v>0</v>
      </c>
      <c r="K83" s="192"/>
      <c r="L83" s="197"/>
      <c r="M83" s="198"/>
      <c r="N83" s="199"/>
      <c r="O83" s="199"/>
      <c r="P83" s="200">
        <f>SUM(P84:P144)</f>
        <v>0</v>
      </c>
      <c r="Q83" s="199"/>
      <c r="R83" s="200">
        <f>SUM(R84:R144)</f>
        <v>0</v>
      </c>
      <c r="S83" s="199"/>
      <c r="T83" s="201">
        <f>SUM(T84:T144)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85</v>
      </c>
      <c r="AT83" s="203" t="s">
        <v>76</v>
      </c>
      <c r="AU83" s="203" t="s">
        <v>77</v>
      </c>
      <c r="AY83" s="202" t="s">
        <v>137</v>
      </c>
      <c r="BK83" s="204">
        <f>SUM(BK84:BK144)</f>
        <v>0</v>
      </c>
    </row>
    <row r="84" s="2" customFormat="1" ht="37.8" customHeight="1">
      <c r="A84" s="41"/>
      <c r="B84" s="42"/>
      <c r="C84" s="207" t="s">
        <v>85</v>
      </c>
      <c r="D84" s="207" t="s">
        <v>144</v>
      </c>
      <c r="E84" s="208" t="s">
        <v>700</v>
      </c>
      <c r="F84" s="209" t="s">
        <v>710</v>
      </c>
      <c r="G84" s="210" t="s">
        <v>544</v>
      </c>
      <c r="H84" s="211">
        <v>9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48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149</v>
      </c>
      <c r="AT84" s="218" t="s">
        <v>144</v>
      </c>
      <c r="AU84" s="218" t="s">
        <v>85</v>
      </c>
      <c r="AY84" s="20" t="s">
        <v>137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85</v>
      </c>
      <c r="BK84" s="219">
        <f>ROUND(I84*H84,2)</f>
        <v>0</v>
      </c>
      <c r="BL84" s="20" t="s">
        <v>149</v>
      </c>
      <c r="BM84" s="218" t="s">
        <v>87</v>
      </c>
    </row>
    <row r="85" s="2" customFormat="1" ht="37.8" customHeight="1">
      <c r="A85" s="41"/>
      <c r="B85" s="42"/>
      <c r="C85" s="207" t="s">
        <v>87</v>
      </c>
      <c r="D85" s="207" t="s">
        <v>144</v>
      </c>
      <c r="E85" s="208" t="s">
        <v>703</v>
      </c>
      <c r="F85" s="209" t="s">
        <v>711</v>
      </c>
      <c r="G85" s="210" t="s">
        <v>544</v>
      </c>
      <c r="H85" s="211">
        <v>12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48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149</v>
      </c>
      <c r="AT85" s="218" t="s">
        <v>144</v>
      </c>
      <c r="AU85" s="218" t="s">
        <v>85</v>
      </c>
      <c r="AY85" s="20" t="s">
        <v>137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85</v>
      </c>
      <c r="BK85" s="219">
        <f>ROUND(I85*H85,2)</f>
        <v>0</v>
      </c>
      <c r="BL85" s="20" t="s">
        <v>149</v>
      </c>
      <c r="BM85" s="218" t="s">
        <v>149</v>
      </c>
    </row>
    <row r="86" s="2" customFormat="1" ht="16.5" customHeight="1">
      <c r="A86" s="41"/>
      <c r="B86" s="42"/>
      <c r="C86" s="207" t="s">
        <v>138</v>
      </c>
      <c r="D86" s="207" t="s">
        <v>144</v>
      </c>
      <c r="E86" s="208" t="s">
        <v>712</v>
      </c>
      <c r="F86" s="209" t="s">
        <v>713</v>
      </c>
      <c r="G86" s="210" t="s">
        <v>549</v>
      </c>
      <c r="H86" s="211">
        <v>21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48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149</v>
      </c>
      <c r="AT86" s="218" t="s">
        <v>144</v>
      </c>
      <c r="AU86" s="218" t="s">
        <v>85</v>
      </c>
      <c r="AY86" s="20" t="s">
        <v>137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85</v>
      </c>
      <c r="BK86" s="219">
        <f>ROUND(I86*H86,2)</f>
        <v>0</v>
      </c>
      <c r="BL86" s="20" t="s">
        <v>149</v>
      </c>
      <c r="BM86" s="218" t="s">
        <v>140</v>
      </c>
    </row>
    <row r="87" s="2" customFormat="1" ht="16.5" customHeight="1">
      <c r="A87" s="41"/>
      <c r="B87" s="42"/>
      <c r="C87" s="207" t="s">
        <v>149</v>
      </c>
      <c r="D87" s="207" t="s">
        <v>144</v>
      </c>
      <c r="E87" s="208" t="s">
        <v>714</v>
      </c>
      <c r="F87" s="209" t="s">
        <v>715</v>
      </c>
      <c r="G87" s="210" t="s">
        <v>544</v>
      </c>
      <c r="H87" s="211">
        <v>21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48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149</v>
      </c>
      <c r="AT87" s="218" t="s">
        <v>144</v>
      </c>
      <c r="AU87" s="218" t="s">
        <v>85</v>
      </c>
      <c r="AY87" s="20" t="s">
        <v>137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85</v>
      </c>
      <c r="BK87" s="219">
        <f>ROUND(I87*H87,2)</f>
        <v>0</v>
      </c>
      <c r="BL87" s="20" t="s">
        <v>149</v>
      </c>
      <c r="BM87" s="218" t="s">
        <v>224</v>
      </c>
    </row>
    <row r="88" s="2" customFormat="1" ht="16.5" customHeight="1">
      <c r="A88" s="41"/>
      <c r="B88" s="42"/>
      <c r="C88" s="207" t="s">
        <v>207</v>
      </c>
      <c r="D88" s="207" t="s">
        <v>144</v>
      </c>
      <c r="E88" s="208" t="s">
        <v>716</v>
      </c>
      <c r="F88" s="209" t="s">
        <v>717</v>
      </c>
      <c r="G88" s="210" t="s">
        <v>544</v>
      </c>
      <c r="H88" s="211">
        <v>21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48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149</v>
      </c>
      <c r="AT88" s="218" t="s">
        <v>144</v>
      </c>
      <c r="AU88" s="218" t="s">
        <v>85</v>
      </c>
      <c r="AY88" s="20" t="s">
        <v>137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85</v>
      </c>
      <c r="BK88" s="219">
        <f>ROUND(I88*H88,2)</f>
        <v>0</v>
      </c>
      <c r="BL88" s="20" t="s">
        <v>149</v>
      </c>
      <c r="BM88" s="218" t="s">
        <v>234</v>
      </c>
    </row>
    <row r="89" s="2" customFormat="1" ht="16.5" customHeight="1">
      <c r="A89" s="41"/>
      <c r="B89" s="42"/>
      <c r="C89" s="207" t="s">
        <v>140</v>
      </c>
      <c r="D89" s="207" t="s">
        <v>144</v>
      </c>
      <c r="E89" s="208" t="s">
        <v>718</v>
      </c>
      <c r="F89" s="209" t="s">
        <v>719</v>
      </c>
      <c r="G89" s="210" t="s">
        <v>544</v>
      </c>
      <c r="H89" s="211">
        <v>21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48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149</v>
      </c>
      <c r="AT89" s="218" t="s">
        <v>144</v>
      </c>
      <c r="AU89" s="218" t="s">
        <v>85</v>
      </c>
      <c r="AY89" s="20" t="s">
        <v>137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85</v>
      </c>
      <c r="BK89" s="219">
        <f>ROUND(I89*H89,2)</f>
        <v>0</v>
      </c>
      <c r="BL89" s="20" t="s">
        <v>149</v>
      </c>
      <c r="BM89" s="218" t="s">
        <v>8</v>
      </c>
    </row>
    <row r="90" s="2" customFormat="1" ht="16.5" customHeight="1">
      <c r="A90" s="41"/>
      <c r="B90" s="42"/>
      <c r="C90" s="207" t="s">
        <v>219</v>
      </c>
      <c r="D90" s="207" t="s">
        <v>144</v>
      </c>
      <c r="E90" s="208" t="s">
        <v>720</v>
      </c>
      <c r="F90" s="209" t="s">
        <v>721</v>
      </c>
      <c r="G90" s="210" t="s">
        <v>549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48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149</v>
      </c>
      <c r="AT90" s="218" t="s">
        <v>144</v>
      </c>
      <c r="AU90" s="218" t="s">
        <v>85</v>
      </c>
      <c r="AY90" s="20" t="s">
        <v>137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85</v>
      </c>
      <c r="BK90" s="219">
        <f>ROUND(I90*H90,2)</f>
        <v>0</v>
      </c>
      <c r="BL90" s="20" t="s">
        <v>149</v>
      </c>
      <c r="BM90" s="218" t="s">
        <v>261</v>
      </c>
    </row>
    <row r="91" s="2" customFormat="1" ht="21.75" customHeight="1">
      <c r="A91" s="41"/>
      <c r="B91" s="42"/>
      <c r="C91" s="207" t="s">
        <v>224</v>
      </c>
      <c r="D91" s="207" t="s">
        <v>144</v>
      </c>
      <c r="E91" s="208" t="s">
        <v>722</v>
      </c>
      <c r="F91" s="209" t="s">
        <v>723</v>
      </c>
      <c r="G91" s="210" t="s">
        <v>549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48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149</v>
      </c>
      <c r="AT91" s="218" t="s">
        <v>144</v>
      </c>
      <c r="AU91" s="218" t="s">
        <v>85</v>
      </c>
      <c r="AY91" s="20" t="s">
        <v>137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85</v>
      </c>
      <c r="BK91" s="219">
        <f>ROUND(I91*H91,2)</f>
        <v>0</v>
      </c>
      <c r="BL91" s="20" t="s">
        <v>149</v>
      </c>
      <c r="BM91" s="218" t="s">
        <v>252</v>
      </c>
    </row>
    <row r="92" s="2" customFormat="1" ht="49.05" customHeight="1">
      <c r="A92" s="41"/>
      <c r="B92" s="42"/>
      <c r="C92" s="207" t="s">
        <v>196</v>
      </c>
      <c r="D92" s="207" t="s">
        <v>144</v>
      </c>
      <c r="E92" s="208" t="s">
        <v>724</v>
      </c>
      <c r="F92" s="209" t="s">
        <v>725</v>
      </c>
      <c r="G92" s="210" t="s">
        <v>544</v>
      </c>
      <c r="H92" s="211">
        <v>2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48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149</v>
      </c>
      <c r="AT92" s="218" t="s">
        <v>144</v>
      </c>
      <c r="AU92" s="218" t="s">
        <v>85</v>
      </c>
      <c r="AY92" s="20" t="s">
        <v>137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85</v>
      </c>
      <c r="BK92" s="219">
        <f>ROUND(I92*H92,2)</f>
        <v>0</v>
      </c>
      <c r="BL92" s="20" t="s">
        <v>149</v>
      </c>
      <c r="BM92" s="218" t="s">
        <v>290</v>
      </c>
    </row>
    <row r="93" s="2" customFormat="1" ht="24.15" customHeight="1">
      <c r="A93" s="41"/>
      <c r="B93" s="42"/>
      <c r="C93" s="207" t="s">
        <v>234</v>
      </c>
      <c r="D93" s="207" t="s">
        <v>144</v>
      </c>
      <c r="E93" s="208" t="s">
        <v>726</v>
      </c>
      <c r="F93" s="209" t="s">
        <v>727</v>
      </c>
      <c r="G93" s="210" t="s">
        <v>544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48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149</v>
      </c>
      <c r="AT93" s="218" t="s">
        <v>144</v>
      </c>
      <c r="AU93" s="218" t="s">
        <v>85</v>
      </c>
      <c r="AY93" s="20" t="s">
        <v>137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85</v>
      </c>
      <c r="BK93" s="219">
        <f>ROUND(I93*H93,2)</f>
        <v>0</v>
      </c>
      <c r="BL93" s="20" t="s">
        <v>149</v>
      </c>
      <c r="BM93" s="218" t="s">
        <v>302</v>
      </c>
    </row>
    <row r="94" s="2" customFormat="1" ht="21.75" customHeight="1">
      <c r="A94" s="41"/>
      <c r="B94" s="42"/>
      <c r="C94" s="207" t="s">
        <v>241</v>
      </c>
      <c r="D94" s="207" t="s">
        <v>144</v>
      </c>
      <c r="E94" s="208" t="s">
        <v>728</v>
      </c>
      <c r="F94" s="209" t="s">
        <v>729</v>
      </c>
      <c r="G94" s="210" t="s">
        <v>544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48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149</v>
      </c>
      <c r="AT94" s="218" t="s">
        <v>144</v>
      </c>
      <c r="AU94" s="218" t="s">
        <v>85</v>
      </c>
      <c r="AY94" s="20" t="s">
        <v>137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85</v>
      </c>
      <c r="BK94" s="219">
        <f>ROUND(I94*H94,2)</f>
        <v>0</v>
      </c>
      <c r="BL94" s="20" t="s">
        <v>149</v>
      </c>
      <c r="BM94" s="218" t="s">
        <v>311</v>
      </c>
    </row>
    <row r="95" s="2" customFormat="1" ht="16.5" customHeight="1">
      <c r="A95" s="41"/>
      <c r="B95" s="42"/>
      <c r="C95" s="207" t="s">
        <v>8</v>
      </c>
      <c r="D95" s="207" t="s">
        <v>144</v>
      </c>
      <c r="E95" s="208" t="s">
        <v>730</v>
      </c>
      <c r="F95" s="209" t="s">
        <v>731</v>
      </c>
      <c r="G95" s="210" t="s">
        <v>544</v>
      </c>
      <c r="H95" s="211">
        <v>16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48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149</v>
      </c>
      <c r="AT95" s="218" t="s">
        <v>144</v>
      </c>
      <c r="AU95" s="218" t="s">
        <v>85</v>
      </c>
      <c r="AY95" s="20" t="s">
        <v>137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85</v>
      </c>
      <c r="BK95" s="219">
        <f>ROUND(I95*H95,2)</f>
        <v>0</v>
      </c>
      <c r="BL95" s="20" t="s">
        <v>149</v>
      </c>
      <c r="BM95" s="218" t="s">
        <v>325</v>
      </c>
    </row>
    <row r="96" s="2" customFormat="1" ht="16.5" customHeight="1">
      <c r="A96" s="41"/>
      <c r="B96" s="42"/>
      <c r="C96" s="207" t="s">
        <v>256</v>
      </c>
      <c r="D96" s="207" t="s">
        <v>144</v>
      </c>
      <c r="E96" s="208" t="s">
        <v>732</v>
      </c>
      <c r="F96" s="209" t="s">
        <v>733</v>
      </c>
      <c r="G96" s="210" t="s">
        <v>549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48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149</v>
      </c>
      <c r="AT96" s="218" t="s">
        <v>144</v>
      </c>
      <c r="AU96" s="218" t="s">
        <v>85</v>
      </c>
      <c r="AY96" s="20" t="s">
        <v>137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85</v>
      </c>
      <c r="BK96" s="219">
        <f>ROUND(I96*H96,2)</f>
        <v>0</v>
      </c>
      <c r="BL96" s="20" t="s">
        <v>149</v>
      </c>
      <c r="BM96" s="218" t="s">
        <v>338</v>
      </c>
    </row>
    <row r="97" s="2" customFormat="1" ht="16.5" customHeight="1">
      <c r="A97" s="41"/>
      <c r="B97" s="42"/>
      <c r="C97" s="207" t="s">
        <v>261</v>
      </c>
      <c r="D97" s="207" t="s">
        <v>144</v>
      </c>
      <c r="E97" s="208" t="s">
        <v>734</v>
      </c>
      <c r="F97" s="209" t="s">
        <v>735</v>
      </c>
      <c r="G97" s="210" t="s">
        <v>351</v>
      </c>
      <c r="H97" s="211">
        <v>2.2999999999999998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48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149</v>
      </c>
      <c r="AT97" s="218" t="s">
        <v>144</v>
      </c>
      <c r="AU97" s="218" t="s">
        <v>85</v>
      </c>
      <c r="AY97" s="20" t="s">
        <v>137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85</v>
      </c>
      <c r="BK97" s="219">
        <f>ROUND(I97*H97,2)</f>
        <v>0</v>
      </c>
      <c r="BL97" s="20" t="s">
        <v>149</v>
      </c>
      <c r="BM97" s="218" t="s">
        <v>348</v>
      </c>
    </row>
    <row r="98" s="2" customFormat="1" ht="16.5" customHeight="1">
      <c r="A98" s="41"/>
      <c r="B98" s="42"/>
      <c r="C98" s="207" t="s">
        <v>266</v>
      </c>
      <c r="D98" s="207" t="s">
        <v>144</v>
      </c>
      <c r="E98" s="208" t="s">
        <v>736</v>
      </c>
      <c r="F98" s="209" t="s">
        <v>737</v>
      </c>
      <c r="G98" s="210" t="s">
        <v>351</v>
      </c>
      <c r="H98" s="211">
        <v>6.5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48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149</v>
      </c>
      <c r="AT98" s="218" t="s">
        <v>144</v>
      </c>
      <c r="AU98" s="218" t="s">
        <v>85</v>
      </c>
      <c r="AY98" s="20" t="s">
        <v>137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85</v>
      </c>
      <c r="BK98" s="219">
        <f>ROUND(I98*H98,2)</f>
        <v>0</v>
      </c>
      <c r="BL98" s="20" t="s">
        <v>149</v>
      </c>
      <c r="BM98" s="218" t="s">
        <v>363</v>
      </c>
    </row>
    <row r="99" s="2" customFormat="1" ht="16.5" customHeight="1">
      <c r="A99" s="41"/>
      <c r="B99" s="42"/>
      <c r="C99" s="207" t="s">
        <v>252</v>
      </c>
      <c r="D99" s="207" t="s">
        <v>144</v>
      </c>
      <c r="E99" s="208" t="s">
        <v>738</v>
      </c>
      <c r="F99" s="209" t="s">
        <v>739</v>
      </c>
      <c r="G99" s="210" t="s">
        <v>351</v>
      </c>
      <c r="H99" s="211">
        <v>14.300000000000001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48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149</v>
      </c>
      <c r="AT99" s="218" t="s">
        <v>144</v>
      </c>
      <c r="AU99" s="218" t="s">
        <v>85</v>
      </c>
      <c r="AY99" s="20" t="s">
        <v>137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85</v>
      </c>
      <c r="BK99" s="219">
        <f>ROUND(I99*H99,2)</f>
        <v>0</v>
      </c>
      <c r="BL99" s="20" t="s">
        <v>149</v>
      </c>
      <c r="BM99" s="218" t="s">
        <v>315</v>
      </c>
    </row>
    <row r="100" s="2" customFormat="1" ht="24.15" customHeight="1">
      <c r="A100" s="41"/>
      <c r="B100" s="42"/>
      <c r="C100" s="207" t="s">
        <v>285</v>
      </c>
      <c r="D100" s="207" t="s">
        <v>144</v>
      </c>
      <c r="E100" s="208" t="s">
        <v>740</v>
      </c>
      <c r="F100" s="209" t="s">
        <v>741</v>
      </c>
      <c r="G100" s="210" t="s">
        <v>351</v>
      </c>
      <c r="H100" s="211">
        <v>2.2999999999999998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48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149</v>
      </c>
      <c r="AT100" s="218" t="s">
        <v>144</v>
      </c>
      <c r="AU100" s="218" t="s">
        <v>85</v>
      </c>
      <c r="AY100" s="20" t="s">
        <v>137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85</v>
      </c>
      <c r="BK100" s="219">
        <f>ROUND(I100*H100,2)</f>
        <v>0</v>
      </c>
      <c r="BL100" s="20" t="s">
        <v>149</v>
      </c>
      <c r="BM100" s="218" t="s">
        <v>383</v>
      </c>
    </row>
    <row r="101" s="2" customFormat="1" ht="24.15" customHeight="1">
      <c r="A101" s="41"/>
      <c r="B101" s="42"/>
      <c r="C101" s="207" t="s">
        <v>290</v>
      </c>
      <c r="D101" s="207" t="s">
        <v>144</v>
      </c>
      <c r="E101" s="208" t="s">
        <v>742</v>
      </c>
      <c r="F101" s="209" t="s">
        <v>743</v>
      </c>
      <c r="G101" s="210" t="s">
        <v>351</v>
      </c>
      <c r="H101" s="211">
        <v>6.5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48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149</v>
      </c>
      <c r="AT101" s="218" t="s">
        <v>144</v>
      </c>
      <c r="AU101" s="218" t="s">
        <v>85</v>
      </c>
      <c r="AY101" s="20" t="s">
        <v>137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85</v>
      </c>
      <c r="BK101" s="219">
        <f>ROUND(I101*H101,2)</f>
        <v>0</v>
      </c>
      <c r="BL101" s="20" t="s">
        <v>149</v>
      </c>
      <c r="BM101" s="218" t="s">
        <v>395</v>
      </c>
    </row>
    <row r="102" s="2" customFormat="1" ht="24.15" customHeight="1">
      <c r="A102" s="41"/>
      <c r="B102" s="42"/>
      <c r="C102" s="207" t="s">
        <v>294</v>
      </c>
      <c r="D102" s="207" t="s">
        <v>144</v>
      </c>
      <c r="E102" s="208" t="s">
        <v>744</v>
      </c>
      <c r="F102" s="209" t="s">
        <v>745</v>
      </c>
      <c r="G102" s="210" t="s">
        <v>351</v>
      </c>
      <c r="H102" s="211">
        <v>14.300000000000001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48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149</v>
      </c>
      <c r="AT102" s="218" t="s">
        <v>144</v>
      </c>
      <c r="AU102" s="218" t="s">
        <v>85</v>
      </c>
      <c r="AY102" s="20" t="s">
        <v>137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85</v>
      </c>
      <c r="BK102" s="219">
        <f>ROUND(I102*H102,2)</f>
        <v>0</v>
      </c>
      <c r="BL102" s="20" t="s">
        <v>149</v>
      </c>
      <c r="BM102" s="218" t="s">
        <v>407</v>
      </c>
    </row>
    <row r="103" s="2" customFormat="1" ht="24.15" customHeight="1">
      <c r="A103" s="41"/>
      <c r="B103" s="42"/>
      <c r="C103" s="207" t="s">
        <v>302</v>
      </c>
      <c r="D103" s="207" t="s">
        <v>144</v>
      </c>
      <c r="E103" s="208" t="s">
        <v>746</v>
      </c>
      <c r="F103" s="209" t="s">
        <v>747</v>
      </c>
      <c r="G103" s="210" t="s">
        <v>351</v>
      </c>
      <c r="H103" s="211">
        <v>2.2999999999999998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48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149</v>
      </c>
      <c r="AT103" s="218" t="s">
        <v>144</v>
      </c>
      <c r="AU103" s="218" t="s">
        <v>85</v>
      </c>
      <c r="AY103" s="20" t="s">
        <v>137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85</v>
      </c>
      <c r="BK103" s="219">
        <f>ROUND(I103*H103,2)</f>
        <v>0</v>
      </c>
      <c r="BL103" s="20" t="s">
        <v>149</v>
      </c>
      <c r="BM103" s="218" t="s">
        <v>419</v>
      </c>
    </row>
    <row r="104" s="2" customFormat="1" ht="24.15" customHeight="1">
      <c r="A104" s="41"/>
      <c r="B104" s="42"/>
      <c r="C104" s="207" t="s">
        <v>7</v>
      </c>
      <c r="D104" s="207" t="s">
        <v>144</v>
      </c>
      <c r="E104" s="208" t="s">
        <v>748</v>
      </c>
      <c r="F104" s="209" t="s">
        <v>749</v>
      </c>
      <c r="G104" s="210" t="s">
        <v>351</v>
      </c>
      <c r="H104" s="211">
        <v>6.5</v>
      </c>
      <c r="I104" s="212"/>
      <c r="J104" s="213">
        <f>ROUND(I104*H104,2)</f>
        <v>0</v>
      </c>
      <c r="K104" s="209" t="s">
        <v>19</v>
      </c>
      <c r="L104" s="47"/>
      <c r="M104" s="214" t="s">
        <v>19</v>
      </c>
      <c r="N104" s="215" t="s">
        <v>48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149</v>
      </c>
      <c r="AT104" s="218" t="s">
        <v>144</v>
      </c>
      <c r="AU104" s="218" t="s">
        <v>85</v>
      </c>
      <c r="AY104" s="20" t="s">
        <v>137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85</v>
      </c>
      <c r="BK104" s="219">
        <f>ROUND(I104*H104,2)</f>
        <v>0</v>
      </c>
      <c r="BL104" s="20" t="s">
        <v>149</v>
      </c>
      <c r="BM104" s="218" t="s">
        <v>431</v>
      </c>
    </row>
    <row r="105" s="2" customFormat="1" ht="24.15" customHeight="1">
      <c r="A105" s="41"/>
      <c r="B105" s="42"/>
      <c r="C105" s="207" t="s">
        <v>311</v>
      </c>
      <c r="D105" s="207" t="s">
        <v>144</v>
      </c>
      <c r="E105" s="208" t="s">
        <v>750</v>
      </c>
      <c r="F105" s="209" t="s">
        <v>751</v>
      </c>
      <c r="G105" s="210" t="s">
        <v>351</v>
      </c>
      <c r="H105" s="211">
        <v>14.300000000000001</v>
      </c>
      <c r="I105" s="212"/>
      <c r="J105" s="213">
        <f>ROUND(I105*H105,2)</f>
        <v>0</v>
      </c>
      <c r="K105" s="209" t="s">
        <v>19</v>
      </c>
      <c r="L105" s="47"/>
      <c r="M105" s="214" t="s">
        <v>19</v>
      </c>
      <c r="N105" s="215" t="s">
        <v>48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149</v>
      </c>
      <c r="AT105" s="218" t="s">
        <v>144</v>
      </c>
      <c r="AU105" s="218" t="s">
        <v>85</v>
      </c>
      <c r="AY105" s="20" t="s">
        <v>137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85</v>
      </c>
      <c r="BK105" s="219">
        <f>ROUND(I105*H105,2)</f>
        <v>0</v>
      </c>
      <c r="BL105" s="20" t="s">
        <v>149</v>
      </c>
      <c r="BM105" s="218" t="s">
        <v>441</v>
      </c>
    </row>
    <row r="106" s="2" customFormat="1" ht="21.75" customHeight="1">
      <c r="A106" s="41"/>
      <c r="B106" s="42"/>
      <c r="C106" s="207" t="s">
        <v>317</v>
      </c>
      <c r="D106" s="207" t="s">
        <v>144</v>
      </c>
      <c r="E106" s="208" t="s">
        <v>752</v>
      </c>
      <c r="F106" s="209" t="s">
        <v>753</v>
      </c>
      <c r="G106" s="210" t="s">
        <v>351</v>
      </c>
      <c r="H106" s="211">
        <v>34.600000000000001</v>
      </c>
      <c r="I106" s="212"/>
      <c r="J106" s="213">
        <f>ROUND(I106*H106,2)</f>
        <v>0</v>
      </c>
      <c r="K106" s="209" t="s">
        <v>19</v>
      </c>
      <c r="L106" s="47"/>
      <c r="M106" s="214" t="s">
        <v>19</v>
      </c>
      <c r="N106" s="215" t="s">
        <v>48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149</v>
      </c>
      <c r="AT106" s="218" t="s">
        <v>144</v>
      </c>
      <c r="AU106" s="218" t="s">
        <v>85</v>
      </c>
      <c r="AY106" s="20" t="s">
        <v>137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85</v>
      </c>
      <c r="BK106" s="219">
        <f>ROUND(I106*H106,2)</f>
        <v>0</v>
      </c>
      <c r="BL106" s="20" t="s">
        <v>149</v>
      </c>
      <c r="BM106" s="218" t="s">
        <v>453</v>
      </c>
    </row>
    <row r="107" s="2" customFormat="1" ht="21.75" customHeight="1">
      <c r="A107" s="41"/>
      <c r="B107" s="42"/>
      <c r="C107" s="207" t="s">
        <v>325</v>
      </c>
      <c r="D107" s="207" t="s">
        <v>144</v>
      </c>
      <c r="E107" s="208" t="s">
        <v>754</v>
      </c>
      <c r="F107" s="209" t="s">
        <v>755</v>
      </c>
      <c r="G107" s="210" t="s">
        <v>351</v>
      </c>
      <c r="H107" s="211">
        <v>48.299999999999997</v>
      </c>
      <c r="I107" s="212"/>
      <c r="J107" s="213">
        <f>ROUND(I107*H107,2)</f>
        <v>0</v>
      </c>
      <c r="K107" s="209" t="s">
        <v>19</v>
      </c>
      <c r="L107" s="47"/>
      <c r="M107" s="214" t="s">
        <v>19</v>
      </c>
      <c r="N107" s="215" t="s">
        <v>48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149</v>
      </c>
      <c r="AT107" s="218" t="s">
        <v>144</v>
      </c>
      <c r="AU107" s="218" t="s">
        <v>85</v>
      </c>
      <c r="AY107" s="20" t="s">
        <v>137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85</v>
      </c>
      <c r="BK107" s="219">
        <f>ROUND(I107*H107,2)</f>
        <v>0</v>
      </c>
      <c r="BL107" s="20" t="s">
        <v>149</v>
      </c>
      <c r="BM107" s="218" t="s">
        <v>467</v>
      </c>
    </row>
    <row r="108" s="2" customFormat="1" ht="21.75" customHeight="1">
      <c r="A108" s="41"/>
      <c r="B108" s="42"/>
      <c r="C108" s="207" t="s">
        <v>332</v>
      </c>
      <c r="D108" s="207" t="s">
        <v>144</v>
      </c>
      <c r="E108" s="208" t="s">
        <v>756</v>
      </c>
      <c r="F108" s="209" t="s">
        <v>757</v>
      </c>
      <c r="G108" s="210" t="s">
        <v>351</v>
      </c>
      <c r="H108" s="211">
        <v>43.700000000000003</v>
      </c>
      <c r="I108" s="212"/>
      <c r="J108" s="213">
        <f>ROUND(I108*H108,2)</f>
        <v>0</v>
      </c>
      <c r="K108" s="209" t="s">
        <v>19</v>
      </c>
      <c r="L108" s="47"/>
      <c r="M108" s="214" t="s">
        <v>19</v>
      </c>
      <c r="N108" s="215" t="s">
        <v>48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149</v>
      </c>
      <c r="AT108" s="218" t="s">
        <v>144</v>
      </c>
      <c r="AU108" s="218" t="s">
        <v>85</v>
      </c>
      <c r="AY108" s="20" t="s">
        <v>137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85</v>
      </c>
      <c r="BK108" s="219">
        <f>ROUND(I108*H108,2)</f>
        <v>0</v>
      </c>
      <c r="BL108" s="20" t="s">
        <v>149</v>
      </c>
      <c r="BM108" s="218" t="s">
        <v>479</v>
      </c>
    </row>
    <row r="109" s="2" customFormat="1" ht="21.75" customHeight="1">
      <c r="A109" s="41"/>
      <c r="B109" s="42"/>
      <c r="C109" s="207" t="s">
        <v>338</v>
      </c>
      <c r="D109" s="207" t="s">
        <v>144</v>
      </c>
      <c r="E109" s="208" t="s">
        <v>758</v>
      </c>
      <c r="F109" s="209" t="s">
        <v>759</v>
      </c>
      <c r="G109" s="210" t="s">
        <v>351</v>
      </c>
      <c r="H109" s="211">
        <v>6.7999999999999998</v>
      </c>
      <c r="I109" s="212"/>
      <c r="J109" s="213">
        <f>ROUND(I109*H109,2)</f>
        <v>0</v>
      </c>
      <c r="K109" s="209" t="s">
        <v>19</v>
      </c>
      <c r="L109" s="47"/>
      <c r="M109" s="214" t="s">
        <v>19</v>
      </c>
      <c r="N109" s="215" t="s">
        <v>48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149</v>
      </c>
      <c r="AT109" s="218" t="s">
        <v>144</v>
      </c>
      <c r="AU109" s="218" t="s">
        <v>85</v>
      </c>
      <c r="AY109" s="20" t="s">
        <v>137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85</v>
      </c>
      <c r="BK109" s="219">
        <f>ROUND(I109*H109,2)</f>
        <v>0</v>
      </c>
      <c r="BL109" s="20" t="s">
        <v>149</v>
      </c>
      <c r="BM109" s="218" t="s">
        <v>490</v>
      </c>
    </row>
    <row r="110" s="2" customFormat="1" ht="24.15" customHeight="1">
      <c r="A110" s="41"/>
      <c r="B110" s="42"/>
      <c r="C110" s="207" t="s">
        <v>343</v>
      </c>
      <c r="D110" s="207" t="s">
        <v>144</v>
      </c>
      <c r="E110" s="208" t="s">
        <v>760</v>
      </c>
      <c r="F110" s="209" t="s">
        <v>761</v>
      </c>
      <c r="G110" s="210" t="s">
        <v>351</v>
      </c>
      <c r="H110" s="211">
        <v>34.600000000000001</v>
      </c>
      <c r="I110" s="212"/>
      <c r="J110" s="213">
        <f>ROUND(I110*H110,2)</f>
        <v>0</v>
      </c>
      <c r="K110" s="209" t="s">
        <v>19</v>
      </c>
      <c r="L110" s="47"/>
      <c r="M110" s="214" t="s">
        <v>19</v>
      </c>
      <c r="N110" s="215" t="s">
        <v>48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149</v>
      </c>
      <c r="AT110" s="218" t="s">
        <v>144</v>
      </c>
      <c r="AU110" s="218" t="s">
        <v>85</v>
      </c>
      <c r="AY110" s="20" t="s">
        <v>137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85</v>
      </c>
      <c r="BK110" s="219">
        <f>ROUND(I110*H110,2)</f>
        <v>0</v>
      </c>
      <c r="BL110" s="20" t="s">
        <v>149</v>
      </c>
      <c r="BM110" s="218" t="s">
        <v>501</v>
      </c>
    </row>
    <row r="111" s="2" customFormat="1" ht="24.15" customHeight="1">
      <c r="A111" s="41"/>
      <c r="B111" s="42"/>
      <c r="C111" s="207" t="s">
        <v>348</v>
      </c>
      <c r="D111" s="207" t="s">
        <v>144</v>
      </c>
      <c r="E111" s="208" t="s">
        <v>762</v>
      </c>
      <c r="F111" s="209" t="s">
        <v>763</v>
      </c>
      <c r="G111" s="210" t="s">
        <v>351</v>
      </c>
      <c r="H111" s="211">
        <v>48.299999999999997</v>
      </c>
      <c r="I111" s="212"/>
      <c r="J111" s="213">
        <f>ROUND(I111*H111,2)</f>
        <v>0</v>
      </c>
      <c r="K111" s="209" t="s">
        <v>19</v>
      </c>
      <c r="L111" s="47"/>
      <c r="M111" s="214" t="s">
        <v>19</v>
      </c>
      <c r="N111" s="215" t="s">
        <v>48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149</v>
      </c>
      <c r="AT111" s="218" t="s">
        <v>144</v>
      </c>
      <c r="AU111" s="218" t="s">
        <v>85</v>
      </c>
      <c r="AY111" s="20" t="s">
        <v>137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85</v>
      </c>
      <c r="BK111" s="219">
        <f>ROUND(I111*H111,2)</f>
        <v>0</v>
      </c>
      <c r="BL111" s="20" t="s">
        <v>149</v>
      </c>
      <c r="BM111" s="218" t="s">
        <v>513</v>
      </c>
    </row>
    <row r="112" s="2" customFormat="1" ht="24.15" customHeight="1">
      <c r="A112" s="41"/>
      <c r="B112" s="42"/>
      <c r="C112" s="207" t="s">
        <v>356</v>
      </c>
      <c r="D112" s="207" t="s">
        <v>144</v>
      </c>
      <c r="E112" s="208" t="s">
        <v>764</v>
      </c>
      <c r="F112" s="209" t="s">
        <v>765</v>
      </c>
      <c r="G112" s="210" t="s">
        <v>351</v>
      </c>
      <c r="H112" s="211">
        <v>43.700000000000003</v>
      </c>
      <c r="I112" s="212"/>
      <c r="J112" s="213">
        <f>ROUND(I112*H112,2)</f>
        <v>0</v>
      </c>
      <c r="K112" s="209" t="s">
        <v>19</v>
      </c>
      <c r="L112" s="47"/>
      <c r="M112" s="214" t="s">
        <v>19</v>
      </c>
      <c r="N112" s="215" t="s">
        <v>48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149</v>
      </c>
      <c r="AT112" s="218" t="s">
        <v>144</v>
      </c>
      <c r="AU112" s="218" t="s">
        <v>85</v>
      </c>
      <c r="AY112" s="20" t="s">
        <v>137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85</v>
      </c>
      <c r="BK112" s="219">
        <f>ROUND(I112*H112,2)</f>
        <v>0</v>
      </c>
      <c r="BL112" s="20" t="s">
        <v>149</v>
      </c>
      <c r="BM112" s="218" t="s">
        <v>525</v>
      </c>
    </row>
    <row r="113" s="2" customFormat="1" ht="24.15" customHeight="1">
      <c r="A113" s="41"/>
      <c r="B113" s="42"/>
      <c r="C113" s="207" t="s">
        <v>363</v>
      </c>
      <c r="D113" s="207" t="s">
        <v>144</v>
      </c>
      <c r="E113" s="208" t="s">
        <v>766</v>
      </c>
      <c r="F113" s="209" t="s">
        <v>767</v>
      </c>
      <c r="G113" s="210" t="s">
        <v>351</v>
      </c>
      <c r="H113" s="211">
        <v>6.7999999999999998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48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149</v>
      </c>
      <c r="AT113" s="218" t="s">
        <v>144</v>
      </c>
      <c r="AU113" s="218" t="s">
        <v>85</v>
      </c>
      <c r="AY113" s="20" t="s">
        <v>137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85</v>
      </c>
      <c r="BK113" s="219">
        <f>ROUND(I113*H113,2)</f>
        <v>0</v>
      </c>
      <c r="BL113" s="20" t="s">
        <v>149</v>
      </c>
      <c r="BM113" s="218" t="s">
        <v>606</v>
      </c>
    </row>
    <row r="114" s="2" customFormat="1" ht="24.15" customHeight="1">
      <c r="A114" s="41"/>
      <c r="B114" s="42"/>
      <c r="C114" s="207" t="s">
        <v>369</v>
      </c>
      <c r="D114" s="207" t="s">
        <v>144</v>
      </c>
      <c r="E114" s="208" t="s">
        <v>768</v>
      </c>
      <c r="F114" s="209" t="s">
        <v>769</v>
      </c>
      <c r="G114" s="210" t="s">
        <v>351</v>
      </c>
      <c r="H114" s="211">
        <v>34.600000000000001</v>
      </c>
      <c r="I114" s="212"/>
      <c r="J114" s="213">
        <f>ROUND(I114*H114,2)</f>
        <v>0</v>
      </c>
      <c r="K114" s="209" t="s">
        <v>19</v>
      </c>
      <c r="L114" s="47"/>
      <c r="M114" s="214" t="s">
        <v>19</v>
      </c>
      <c r="N114" s="215" t="s">
        <v>48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149</v>
      </c>
      <c r="AT114" s="218" t="s">
        <v>144</v>
      </c>
      <c r="AU114" s="218" t="s">
        <v>85</v>
      </c>
      <c r="AY114" s="20" t="s">
        <v>137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85</v>
      </c>
      <c r="BK114" s="219">
        <f>ROUND(I114*H114,2)</f>
        <v>0</v>
      </c>
      <c r="BL114" s="20" t="s">
        <v>149</v>
      </c>
      <c r="BM114" s="218" t="s">
        <v>609</v>
      </c>
    </row>
    <row r="115" s="2" customFormat="1" ht="24.15" customHeight="1">
      <c r="A115" s="41"/>
      <c r="B115" s="42"/>
      <c r="C115" s="207" t="s">
        <v>315</v>
      </c>
      <c r="D115" s="207" t="s">
        <v>144</v>
      </c>
      <c r="E115" s="208" t="s">
        <v>770</v>
      </c>
      <c r="F115" s="209" t="s">
        <v>771</v>
      </c>
      <c r="G115" s="210" t="s">
        <v>351</v>
      </c>
      <c r="H115" s="211">
        <v>48.299999999999997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48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149</v>
      </c>
      <c r="AT115" s="218" t="s">
        <v>144</v>
      </c>
      <c r="AU115" s="218" t="s">
        <v>85</v>
      </c>
      <c r="AY115" s="20" t="s">
        <v>137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85</v>
      </c>
      <c r="BK115" s="219">
        <f>ROUND(I115*H115,2)</f>
        <v>0</v>
      </c>
      <c r="BL115" s="20" t="s">
        <v>149</v>
      </c>
      <c r="BM115" s="218" t="s">
        <v>612</v>
      </c>
    </row>
    <row r="116" s="2" customFormat="1" ht="24.15" customHeight="1">
      <c r="A116" s="41"/>
      <c r="B116" s="42"/>
      <c r="C116" s="207" t="s">
        <v>378</v>
      </c>
      <c r="D116" s="207" t="s">
        <v>144</v>
      </c>
      <c r="E116" s="208" t="s">
        <v>772</v>
      </c>
      <c r="F116" s="209" t="s">
        <v>773</v>
      </c>
      <c r="G116" s="210" t="s">
        <v>351</v>
      </c>
      <c r="H116" s="211">
        <v>43.700000000000003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48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149</v>
      </c>
      <c r="AT116" s="218" t="s">
        <v>144</v>
      </c>
      <c r="AU116" s="218" t="s">
        <v>85</v>
      </c>
      <c r="AY116" s="20" t="s">
        <v>137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85</v>
      </c>
      <c r="BK116" s="219">
        <f>ROUND(I116*H116,2)</f>
        <v>0</v>
      </c>
      <c r="BL116" s="20" t="s">
        <v>149</v>
      </c>
      <c r="BM116" s="218" t="s">
        <v>615</v>
      </c>
    </row>
    <row r="117" s="2" customFormat="1" ht="24.15" customHeight="1">
      <c r="A117" s="41"/>
      <c r="B117" s="42"/>
      <c r="C117" s="207" t="s">
        <v>383</v>
      </c>
      <c r="D117" s="207" t="s">
        <v>144</v>
      </c>
      <c r="E117" s="208" t="s">
        <v>774</v>
      </c>
      <c r="F117" s="209" t="s">
        <v>775</v>
      </c>
      <c r="G117" s="210" t="s">
        <v>351</v>
      </c>
      <c r="H117" s="211">
        <v>6.7999999999999998</v>
      </c>
      <c r="I117" s="212"/>
      <c r="J117" s="213">
        <f>ROUND(I117*H117,2)</f>
        <v>0</v>
      </c>
      <c r="K117" s="209" t="s">
        <v>19</v>
      </c>
      <c r="L117" s="47"/>
      <c r="M117" s="214" t="s">
        <v>19</v>
      </c>
      <c r="N117" s="215" t="s">
        <v>48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149</v>
      </c>
      <c r="AT117" s="218" t="s">
        <v>144</v>
      </c>
      <c r="AU117" s="218" t="s">
        <v>85</v>
      </c>
      <c r="AY117" s="20" t="s">
        <v>137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85</v>
      </c>
      <c r="BK117" s="219">
        <f>ROUND(I117*H117,2)</f>
        <v>0</v>
      </c>
      <c r="BL117" s="20" t="s">
        <v>149</v>
      </c>
      <c r="BM117" s="218" t="s">
        <v>618</v>
      </c>
    </row>
    <row r="118" s="2" customFormat="1" ht="16.5" customHeight="1">
      <c r="A118" s="41"/>
      <c r="B118" s="42"/>
      <c r="C118" s="207" t="s">
        <v>388</v>
      </c>
      <c r="D118" s="207" t="s">
        <v>144</v>
      </c>
      <c r="E118" s="208" t="s">
        <v>776</v>
      </c>
      <c r="F118" s="209" t="s">
        <v>777</v>
      </c>
      <c r="G118" s="210" t="s">
        <v>544</v>
      </c>
      <c r="H118" s="211">
        <v>4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48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149</v>
      </c>
      <c r="AT118" s="218" t="s">
        <v>144</v>
      </c>
      <c r="AU118" s="218" t="s">
        <v>85</v>
      </c>
      <c r="AY118" s="20" t="s">
        <v>137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85</v>
      </c>
      <c r="BK118" s="219">
        <f>ROUND(I118*H118,2)</f>
        <v>0</v>
      </c>
      <c r="BL118" s="20" t="s">
        <v>149</v>
      </c>
      <c r="BM118" s="218" t="s">
        <v>621</v>
      </c>
    </row>
    <row r="119" s="2" customFormat="1" ht="16.5" customHeight="1">
      <c r="A119" s="41"/>
      <c r="B119" s="42"/>
      <c r="C119" s="207" t="s">
        <v>395</v>
      </c>
      <c r="D119" s="207" t="s">
        <v>144</v>
      </c>
      <c r="E119" s="208" t="s">
        <v>778</v>
      </c>
      <c r="F119" s="209" t="s">
        <v>779</v>
      </c>
      <c r="G119" s="210" t="s">
        <v>544</v>
      </c>
      <c r="H119" s="211">
        <v>1</v>
      </c>
      <c r="I119" s="212"/>
      <c r="J119" s="213">
        <f>ROUND(I119*H119,2)</f>
        <v>0</v>
      </c>
      <c r="K119" s="209" t="s">
        <v>19</v>
      </c>
      <c r="L119" s="47"/>
      <c r="M119" s="214" t="s">
        <v>19</v>
      </c>
      <c r="N119" s="215" t="s">
        <v>48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149</v>
      </c>
      <c r="AT119" s="218" t="s">
        <v>144</v>
      </c>
      <c r="AU119" s="218" t="s">
        <v>85</v>
      </c>
      <c r="AY119" s="20" t="s">
        <v>137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85</v>
      </c>
      <c r="BK119" s="219">
        <f>ROUND(I119*H119,2)</f>
        <v>0</v>
      </c>
      <c r="BL119" s="20" t="s">
        <v>149</v>
      </c>
      <c r="BM119" s="218" t="s">
        <v>624</v>
      </c>
    </row>
    <row r="120" s="2" customFormat="1" ht="16.5" customHeight="1">
      <c r="A120" s="41"/>
      <c r="B120" s="42"/>
      <c r="C120" s="207" t="s">
        <v>400</v>
      </c>
      <c r="D120" s="207" t="s">
        <v>144</v>
      </c>
      <c r="E120" s="208" t="s">
        <v>780</v>
      </c>
      <c r="F120" s="209" t="s">
        <v>781</v>
      </c>
      <c r="G120" s="210" t="s">
        <v>544</v>
      </c>
      <c r="H120" s="211">
        <v>4</v>
      </c>
      <c r="I120" s="212"/>
      <c r="J120" s="213">
        <f>ROUND(I120*H120,2)</f>
        <v>0</v>
      </c>
      <c r="K120" s="209" t="s">
        <v>19</v>
      </c>
      <c r="L120" s="47"/>
      <c r="M120" s="214" t="s">
        <v>19</v>
      </c>
      <c r="N120" s="215" t="s">
        <v>48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149</v>
      </c>
      <c r="AT120" s="218" t="s">
        <v>144</v>
      </c>
      <c r="AU120" s="218" t="s">
        <v>85</v>
      </c>
      <c r="AY120" s="20" t="s">
        <v>137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85</v>
      </c>
      <c r="BK120" s="219">
        <f>ROUND(I120*H120,2)</f>
        <v>0</v>
      </c>
      <c r="BL120" s="20" t="s">
        <v>149</v>
      </c>
      <c r="BM120" s="218" t="s">
        <v>627</v>
      </c>
    </row>
    <row r="121" s="2" customFormat="1" ht="16.5" customHeight="1">
      <c r="A121" s="41"/>
      <c r="B121" s="42"/>
      <c r="C121" s="207" t="s">
        <v>407</v>
      </c>
      <c r="D121" s="207" t="s">
        <v>144</v>
      </c>
      <c r="E121" s="208" t="s">
        <v>782</v>
      </c>
      <c r="F121" s="209" t="s">
        <v>783</v>
      </c>
      <c r="G121" s="210" t="s">
        <v>544</v>
      </c>
      <c r="H121" s="211">
        <v>15</v>
      </c>
      <c r="I121" s="212"/>
      <c r="J121" s="213">
        <f>ROUND(I121*H121,2)</f>
        <v>0</v>
      </c>
      <c r="K121" s="209" t="s">
        <v>19</v>
      </c>
      <c r="L121" s="47"/>
      <c r="M121" s="214" t="s">
        <v>19</v>
      </c>
      <c r="N121" s="215" t="s">
        <v>48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149</v>
      </c>
      <c r="AT121" s="218" t="s">
        <v>144</v>
      </c>
      <c r="AU121" s="218" t="s">
        <v>85</v>
      </c>
      <c r="AY121" s="20" t="s">
        <v>137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85</v>
      </c>
      <c r="BK121" s="219">
        <f>ROUND(I121*H121,2)</f>
        <v>0</v>
      </c>
      <c r="BL121" s="20" t="s">
        <v>149</v>
      </c>
      <c r="BM121" s="218" t="s">
        <v>630</v>
      </c>
    </row>
    <row r="122" s="2" customFormat="1" ht="16.5" customHeight="1">
      <c r="A122" s="41"/>
      <c r="B122" s="42"/>
      <c r="C122" s="207" t="s">
        <v>412</v>
      </c>
      <c r="D122" s="207" t="s">
        <v>144</v>
      </c>
      <c r="E122" s="208" t="s">
        <v>784</v>
      </c>
      <c r="F122" s="209" t="s">
        <v>785</v>
      </c>
      <c r="G122" s="210" t="s">
        <v>544</v>
      </c>
      <c r="H122" s="211">
        <v>1</v>
      </c>
      <c r="I122" s="212"/>
      <c r="J122" s="213">
        <f>ROUND(I122*H122,2)</f>
        <v>0</v>
      </c>
      <c r="K122" s="209" t="s">
        <v>19</v>
      </c>
      <c r="L122" s="47"/>
      <c r="M122" s="214" t="s">
        <v>19</v>
      </c>
      <c r="N122" s="215" t="s">
        <v>48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149</v>
      </c>
      <c r="AT122" s="218" t="s">
        <v>144</v>
      </c>
      <c r="AU122" s="218" t="s">
        <v>85</v>
      </c>
      <c r="AY122" s="20" t="s">
        <v>137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85</v>
      </c>
      <c r="BK122" s="219">
        <f>ROUND(I122*H122,2)</f>
        <v>0</v>
      </c>
      <c r="BL122" s="20" t="s">
        <v>149</v>
      </c>
      <c r="BM122" s="218" t="s">
        <v>633</v>
      </c>
    </row>
    <row r="123" s="2" customFormat="1" ht="16.5" customHeight="1">
      <c r="A123" s="41"/>
      <c r="B123" s="42"/>
      <c r="C123" s="207" t="s">
        <v>419</v>
      </c>
      <c r="D123" s="207" t="s">
        <v>144</v>
      </c>
      <c r="E123" s="208" t="s">
        <v>786</v>
      </c>
      <c r="F123" s="209" t="s">
        <v>787</v>
      </c>
      <c r="G123" s="210" t="s">
        <v>544</v>
      </c>
      <c r="H123" s="211">
        <v>3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48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149</v>
      </c>
      <c r="AT123" s="218" t="s">
        <v>144</v>
      </c>
      <c r="AU123" s="218" t="s">
        <v>85</v>
      </c>
      <c r="AY123" s="20" t="s">
        <v>137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85</v>
      </c>
      <c r="BK123" s="219">
        <f>ROUND(I123*H123,2)</f>
        <v>0</v>
      </c>
      <c r="BL123" s="20" t="s">
        <v>149</v>
      </c>
      <c r="BM123" s="218" t="s">
        <v>636</v>
      </c>
    </row>
    <row r="124" s="2" customFormat="1" ht="16.5" customHeight="1">
      <c r="A124" s="41"/>
      <c r="B124" s="42"/>
      <c r="C124" s="207" t="s">
        <v>426</v>
      </c>
      <c r="D124" s="207" t="s">
        <v>144</v>
      </c>
      <c r="E124" s="208" t="s">
        <v>788</v>
      </c>
      <c r="F124" s="209" t="s">
        <v>789</v>
      </c>
      <c r="G124" s="210" t="s">
        <v>544</v>
      </c>
      <c r="H124" s="211">
        <v>1</v>
      </c>
      <c r="I124" s="212"/>
      <c r="J124" s="213">
        <f>ROUND(I124*H124,2)</f>
        <v>0</v>
      </c>
      <c r="K124" s="209" t="s">
        <v>19</v>
      </c>
      <c r="L124" s="47"/>
      <c r="M124" s="214" t="s">
        <v>19</v>
      </c>
      <c r="N124" s="215" t="s">
        <v>48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149</v>
      </c>
      <c r="AT124" s="218" t="s">
        <v>144</v>
      </c>
      <c r="AU124" s="218" t="s">
        <v>85</v>
      </c>
      <c r="AY124" s="20" t="s">
        <v>137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85</v>
      </c>
      <c r="BK124" s="219">
        <f>ROUND(I124*H124,2)</f>
        <v>0</v>
      </c>
      <c r="BL124" s="20" t="s">
        <v>149</v>
      </c>
      <c r="BM124" s="218" t="s">
        <v>641</v>
      </c>
    </row>
    <row r="125" s="2" customFormat="1" ht="16.5" customHeight="1">
      <c r="A125" s="41"/>
      <c r="B125" s="42"/>
      <c r="C125" s="207" t="s">
        <v>431</v>
      </c>
      <c r="D125" s="207" t="s">
        <v>144</v>
      </c>
      <c r="E125" s="208" t="s">
        <v>790</v>
      </c>
      <c r="F125" s="209" t="s">
        <v>791</v>
      </c>
      <c r="G125" s="210" t="s">
        <v>544</v>
      </c>
      <c r="H125" s="211">
        <v>3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48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149</v>
      </c>
      <c r="AT125" s="218" t="s">
        <v>144</v>
      </c>
      <c r="AU125" s="218" t="s">
        <v>85</v>
      </c>
      <c r="AY125" s="20" t="s">
        <v>137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85</v>
      </c>
      <c r="BK125" s="219">
        <f>ROUND(I125*H125,2)</f>
        <v>0</v>
      </c>
      <c r="BL125" s="20" t="s">
        <v>149</v>
      </c>
      <c r="BM125" s="218" t="s">
        <v>644</v>
      </c>
    </row>
    <row r="126" s="2" customFormat="1" ht="16.5" customHeight="1">
      <c r="A126" s="41"/>
      <c r="B126" s="42"/>
      <c r="C126" s="207" t="s">
        <v>436</v>
      </c>
      <c r="D126" s="207" t="s">
        <v>144</v>
      </c>
      <c r="E126" s="208" t="s">
        <v>792</v>
      </c>
      <c r="F126" s="209" t="s">
        <v>793</v>
      </c>
      <c r="G126" s="210" t="s">
        <v>544</v>
      </c>
      <c r="H126" s="211">
        <v>12</v>
      </c>
      <c r="I126" s="212"/>
      <c r="J126" s="213">
        <f>ROUND(I126*H126,2)</f>
        <v>0</v>
      </c>
      <c r="K126" s="209" t="s">
        <v>19</v>
      </c>
      <c r="L126" s="47"/>
      <c r="M126" s="214" t="s">
        <v>19</v>
      </c>
      <c r="N126" s="215" t="s">
        <v>48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149</v>
      </c>
      <c r="AT126" s="218" t="s">
        <v>144</v>
      </c>
      <c r="AU126" s="218" t="s">
        <v>85</v>
      </c>
      <c r="AY126" s="20" t="s">
        <v>137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85</v>
      </c>
      <c r="BK126" s="219">
        <f>ROUND(I126*H126,2)</f>
        <v>0</v>
      </c>
      <c r="BL126" s="20" t="s">
        <v>149</v>
      </c>
      <c r="BM126" s="218" t="s">
        <v>647</v>
      </c>
    </row>
    <row r="127" s="2" customFormat="1" ht="24.15" customHeight="1">
      <c r="A127" s="41"/>
      <c r="B127" s="42"/>
      <c r="C127" s="207" t="s">
        <v>441</v>
      </c>
      <c r="D127" s="207" t="s">
        <v>144</v>
      </c>
      <c r="E127" s="208" t="s">
        <v>794</v>
      </c>
      <c r="F127" s="209" t="s">
        <v>795</v>
      </c>
      <c r="G127" s="210" t="s">
        <v>544</v>
      </c>
      <c r="H127" s="211">
        <v>4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48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149</v>
      </c>
      <c r="AT127" s="218" t="s">
        <v>144</v>
      </c>
      <c r="AU127" s="218" t="s">
        <v>85</v>
      </c>
      <c r="AY127" s="20" t="s">
        <v>137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85</v>
      </c>
      <c r="BK127" s="219">
        <f>ROUND(I127*H127,2)</f>
        <v>0</v>
      </c>
      <c r="BL127" s="20" t="s">
        <v>149</v>
      </c>
      <c r="BM127" s="218" t="s">
        <v>650</v>
      </c>
    </row>
    <row r="128" s="2" customFormat="1" ht="21.75" customHeight="1">
      <c r="A128" s="41"/>
      <c r="B128" s="42"/>
      <c r="C128" s="207" t="s">
        <v>446</v>
      </c>
      <c r="D128" s="207" t="s">
        <v>144</v>
      </c>
      <c r="E128" s="208" t="s">
        <v>796</v>
      </c>
      <c r="F128" s="209" t="s">
        <v>797</v>
      </c>
      <c r="G128" s="210" t="s">
        <v>544</v>
      </c>
      <c r="H128" s="211">
        <v>2</v>
      </c>
      <c r="I128" s="212"/>
      <c r="J128" s="213">
        <f>ROUND(I128*H128,2)</f>
        <v>0</v>
      </c>
      <c r="K128" s="209" t="s">
        <v>19</v>
      </c>
      <c r="L128" s="47"/>
      <c r="M128" s="214" t="s">
        <v>19</v>
      </c>
      <c r="N128" s="215" t="s">
        <v>48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149</v>
      </c>
      <c r="AT128" s="218" t="s">
        <v>144</v>
      </c>
      <c r="AU128" s="218" t="s">
        <v>85</v>
      </c>
      <c r="AY128" s="20" t="s">
        <v>137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85</v>
      </c>
      <c r="BK128" s="219">
        <f>ROUND(I128*H128,2)</f>
        <v>0</v>
      </c>
      <c r="BL128" s="20" t="s">
        <v>149</v>
      </c>
      <c r="BM128" s="218" t="s">
        <v>653</v>
      </c>
    </row>
    <row r="129" s="2" customFormat="1" ht="16.5" customHeight="1">
      <c r="A129" s="41"/>
      <c r="B129" s="42"/>
      <c r="C129" s="207" t="s">
        <v>453</v>
      </c>
      <c r="D129" s="207" t="s">
        <v>144</v>
      </c>
      <c r="E129" s="208" t="s">
        <v>798</v>
      </c>
      <c r="F129" s="209" t="s">
        <v>799</v>
      </c>
      <c r="G129" s="210" t="s">
        <v>544</v>
      </c>
      <c r="H129" s="211">
        <v>4</v>
      </c>
      <c r="I129" s="212"/>
      <c r="J129" s="213">
        <f>ROUND(I129*H129,2)</f>
        <v>0</v>
      </c>
      <c r="K129" s="209" t="s">
        <v>19</v>
      </c>
      <c r="L129" s="47"/>
      <c r="M129" s="214" t="s">
        <v>19</v>
      </c>
      <c r="N129" s="215" t="s">
        <v>48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149</v>
      </c>
      <c r="AT129" s="218" t="s">
        <v>144</v>
      </c>
      <c r="AU129" s="218" t="s">
        <v>85</v>
      </c>
      <c r="AY129" s="20" t="s">
        <v>137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85</v>
      </c>
      <c r="BK129" s="219">
        <f>ROUND(I129*H129,2)</f>
        <v>0</v>
      </c>
      <c r="BL129" s="20" t="s">
        <v>149</v>
      </c>
      <c r="BM129" s="218" t="s">
        <v>656</v>
      </c>
    </row>
    <row r="130" s="2" customFormat="1" ht="16.5" customHeight="1">
      <c r="A130" s="41"/>
      <c r="B130" s="42"/>
      <c r="C130" s="207" t="s">
        <v>460</v>
      </c>
      <c r="D130" s="207" t="s">
        <v>144</v>
      </c>
      <c r="E130" s="208" t="s">
        <v>800</v>
      </c>
      <c r="F130" s="209" t="s">
        <v>801</v>
      </c>
      <c r="G130" s="210" t="s">
        <v>544</v>
      </c>
      <c r="H130" s="211">
        <v>4</v>
      </c>
      <c r="I130" s="212"/>
      <c r="J130" s="213">
        <f>ROUND(I130*H130,2)</f>
        <v>0</v>
      </c>
      <c r="K130" s="209" t="s">
        <v>19</v>
      </c>
      <c r="L130" s="47"/>
      <c r="M130" s="214" t="s">
        <v>19</v>
      </c>
      <c r="N130" s="215" t="s">
        <v>48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149</v>
      </c>
      <c r="AT130" s="218" t="s">
        <v>144</v>
      </c>
      <c r="AU130" s="218" t="s">
        <v>85</v>
      </c>
      <c r="AY130" s="20" t="s">
        <v>137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85</v>
      </c>
      <c r="BK130" s="219">
        <f>ROUND(I130*H130,2)</f>
        <v>0</v>
      </c>
      <c r="BL130" s="20" t="s">
        <v>149</v>
      </c>
      <c r="BM130" s="218" t="s">
        <v>198</v>
      </c>
    </row>
    <row r="131" s="2" customFormat="1" ht="16.5" customHeight="1">
      <c r="A131" s="41"/>
      <c r="B131" s="42"/>
      <c r="C131" s="207" t="s">
        <v>467</v>
      </c>
      <c r="D131" s="207" t="s">
        <v>144</v>
      </c>
      <c r="E131" s="208" t="s">
        <v>802</v>
      </c>
      <c r="F131" s="209" t="s">
        <v>626</v>
      </c>
      <c r="G131" s="210" t="s">
        <v>544</v>
      </c>
      <c r="H131" s="211">
        <v>4</v>
      </c>
      <c r="I131" s="212"/>
      <c r="J131" s="213">
        <f>ROUND(I131*H131,2)</f>
        <v>0</v>
      </c>
      <c r="K131" s="209" t="s">
        <v>19</v>
      </c>
      <c r="L131" s="47"/>
      <c r="M131" s="214" t="s">
        <v>19</v>
      </c>
      <c r="N131" s="215" t="s">
        <v>48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149</v>
      </c>
      <c r="AT131" s="218" t="s">
        <v>144</v>
      </c>
      <c r="AU131" s="218" t="s">
        <v>85</v>
      </c>
      <c r="AY131" s="20" t="s">
        <v>137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85</v>
      </c>
      <c r="BK131" s="219">
        <f>ROUND(I131*H131,2)</f>
        <v>0</v>
      </c>
      <c r="BL131" s="20" t="s">
        <v>149</v>
      </c>
      <c r="BM131" s="218" t="s">
        <v>661</v>
      </c>
    </row>
    <row r="132" s="2" customFormat="1" ht="16.5" customHeight="1">
      <c r="A132" s="41"/>
      <c r="B132" s="42"/>
      <c r="C132" s="207" t="s">
        <v>473</v>
      </c>
      <c r="D132" s="207" t="s">
        <v>144</v>
      </c>
      <c r="E132" s="208" t="s">
        <v>803</v>
      </c>
      <c r="F132" s="209" t="s">
        <v>629</v>
      </c>
      <c r="G132" s="210" t="s">
        <v>544</v>
      </c>
      <c r="H132" s="211">
        <v>4</v>
      </c>
      <c r="I132" s="212"/>
      <c r="J132" s="213">
        <f>ROUND(I132*H132,2)</f>
        <v>0</v>
      </c>
      <c r="K132" s="209" t="s">
        <v>19</v>
      </c>
      <c r="L132" s="47"/>
      <c r="M132" s="214" t="s">
        <v>19</v>
      </c>
      <c r="N132" s="215" t="s">
        <v>48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149</v>
      </c>
      <c r="AT132" s="218" t="s">
        <v>144</v>
      </c>
      <c r="AU132" s="218" t="s">
        <v>85</v>
      </c>
      <c r="AY132" s="20" t="s">
        <v>137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85</v>
      </c>
      <c r="BK132" s="219">
        <f>ROUND(I132*H132,2)</f>
        <v>0</v>
      </c>
      <c r="BL132" s="20" t="s">
        <v>149</v>
      </c>
      <c r="BM132" s="218" t="s">
        <v>664</v>
      </c>
    </row>
    <row r="133" s="2" customFormat="1" ht="37.8" customHeight="1">
      <c r="A133" s="41"/>
      <c r="B133" s="42"/>
      <c r="C133" s="207" t="s">
        <v>479</v>
      </c>
      <c r="D133" s="207" t="s">
        <v>144</v>
      </c>
      <c r="E133" s="208" t="s">
        <v>804</v>
      </c>
      <c r="F133" s="209" t="s">
        <v>805</v>
      </c>
      <c r="G133" s="210" t="s">
        <v>544</v>
      </c>
      <c r="H133" s="211">
        <v>1</v>
      </c>
      <c r="I133" s="212"/>
      <c r="J133" s="213">
        <f>ROUND(I133*H133,2)</f>
        <v>0</v>
      </c>
      <c r="K133" s="209" t="s">
        <v>19</v>
      </c>
      <c r="L133" s="47"/>
      <c r="M133" s="214" t="s">
        <v>19</v>
      </c>
      <c r="N133" s="215" t="s">
        <v>48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149</v>
      </c>
      <c r="AT133" s="218" t="s">
        <v>144</v>
      </c>
      <c r="AU133" s="218" t="s">
        <v>85</v>
      </c>
      <c r="AY133" s="20" t="s">
        <v>137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85</v>
      </c>
      <c r="BK133" s="219">
        <f>ROUND(I133*H133,2)</f>
        <v>0</v>
      </c>
      <c r="BL133" s="20" t="s">
        <v>149</v>
      </c>
      <c r="BM133" s="218" t="s">
        <v>667</v>
      </c>
    </row>
    <row r="134" s="2" customFormat="1" ht="44.25" customHeight="1">
      <c r="A134" s="41"/>
      <c r="B134" s="42"/>
      <c r="C134" s="207" t="s">
        <v>485</v>
      </c>
      <c r="D134" s="207" t="s">
        <v>144</v>
      </c>
      <c r="E134" s="208" t="s">
        <v>806</v>
      </c>
      <c r="F134" s="209" t="s">
        <v>807</v>
      </c>
      <c r="G134" s="210" t="s">
        <v>544</v>
      </c>
      <c r="H134" s="211">
        <v>1</v>
      </c>
      <c r="I134" s="212"/>
      <c r="J134" s="213">
        <f>ROUND(I134*H134,2)</f>
        <v>0</v>
      </c>
      <c r="K134" s="209" t="s">
        <v>19</v>
      </c>
      <c r="L134" s="47"/>
      <c r="M134" s="214" t="s">
        <v>19</v>
      </c>
      <c r="N134" s="215" t="s">
        <v>48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149</v>
      </c>
      <c r="AT134" s="218" t="s">
        <v>144</v>
      </c>
      <c r="AU134" s="218" t="s">
        <v>85</v>
      </c>
      <c r="AY134" s="20" t="s">
        <v>137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85</v>
      </c>
      <c r="BK134" s="219">
        <f>ROUND(I134*H134,2)</f>
        <v>0</v>
      </c>
      <c r="BL134" s="20" t="s">
        <v>149</v>
      </c>
      <c r="BM134" s="218" t="s">
        <v>670</v>
      </c>
    </row>
    <row r="135" s="2" customFormat="1" ht="24.15" customHeight="1">
      <c r="A135" s="41"/>
      <c r="B135" s="42"/>
      <c r="C135" s="207" t="s">
        <v>490</v>
      </c>
      <c r="D135" s="207" t="s">
        <v>144</v>
      </c>
      <c r="E135" s="208" t="s">
        <v>808</v>
      </c>
      <c r="F135" s="209" t="s">
        <v>809</v>
      </c>
      <c r="G135" s="210" t="s">
        <v>544</v>
      </c>
      <c r="H135" s="211">
        <v>1</v>
      </c>
      <c r="I135" s="212"/>
      <c r="J135" s="213">
        <f>ROUND(I135*H135,2)</f>
        <v>0</v>
      </c>
      <c r="K135" s="209" t="s">
        <v>19</v>
      </c>
      <c r="L135" s="47"/>
      <c r="M135" s="214" t="s">
        <v>19</v>
      </c>
      <c r="N135" s="215" t="s">
        <v>48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149</v>
      </c>
      <c r="AT135" s="218" t="s">
        <v>144</v>
      </c>
      <c r="AU135" s="218" t="s">
        <v>85</v>
      </c>
      <c r="AY135" s="20" t="s">
        <v>137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85</v>
      </c>
      <c r="BK135" s="219">
        <f>ROUND(I135*H135,2)</f>
        <v>0</v>
      </c>
      <c r="BL135" s="20" t="s">
        <v>149</v>
      </c>
      <c r="BM135" s="218" t="s">
        <v>673</v>
      </c>
    </row>
    <row r="136" s="2" customFormat="1" ht="24.15" customHeight="1">
      <c r="A136" s="41"/>
      <c r="B136" s="42"/>
      <c r="C136" s="207" t="s">
        <v>495</v>
      </c>
      <c r="D136" s="207" t="s">
        <v>144</v>
      </c>
      <c r="E136" s="208" t="s">
        <v>810</v>
      </c>
      <c r="F136" s="209" t="s">
        <v>811</v>
      </c>
      <c r="G136" s="210" t="s">
        <v>549</v>
      </c>
      <c r="H136" s="211">
        <v>1</v>
      </c>
      <c r="I136" s="212"/>
      <c r="J136" s="213">
        <f>ROUND(I136*H136,2)</f>
        <v>0</v>
      </c>
      <c r="K136" s="209" t="s">
        <v>19</v>
      </c>
      <c r="L136" s="47"/>
      <c r="M136" s="214" t="s">
        <v>19</v>
      </c>
      <c r="N136" s="215" t="s">
        <v>48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149</v>
      </c>
      <c r="AT136" s="218" t="s">
        <v>144</v>
      </c>
      <c r="AU136" s="218" t="s">
        <v>85</v>
      </c>
      <c r="AY136" s="20" t="s">
        <v>137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85</v>
      </c>
      <c r="BK136" s="219">
        <f>ROUND(I136*H136,2)</f>
        <v>0</v>
      </c>
      <c r="BL136" s="20" t="s">
        <v>149</v>
      </c>
      <c r="BM136" s="218" t="s">
        <v>676</v>
      </c>
    </row>
    <row r="137" s="2" customFormat="1" ht="24.15" customHeight="1">
      <c r="A137" s="41"/>
      <c r="B137" s="42"/>
      <c r="C137" s="207" t="s">
        <v>501</v>
      </c>
      <c r="D137" s="207" t="s">
        <v>144</v>
      </c>
      <c r="E137" s="208" t="s">
        <v>812</v>
      </c>
      <c r="F137" s="209" t="s">
        <v>813</v>
      </c>
      <c r="G137" s="210" t="s">
        <v>549</v>
      </c>
      <c r="H137" s="211">
        <v>1</v>
      </c>
      <c r="I137" s="212"/>
      <c r="J137" s="213">
        <f>ROUND(I137*H137,2)</f>
        <v>0</v>
      </c>
      <c r="K137" s="209" t="s">
        <v>19</v>
      </c>
      <c r="L137" s="47"/>
      <c r="M137" s="214" t="s">
        <v>19</v>
      </c>
      <c r="N137" s="215" t="s">
        <v>48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149</v>
      </c>
      <c r="AT137" s="218" t="s">
        <v>144</v>
      </c>
      <c r="AU137" s="218" t="s">
        <v>85</v>
      </c>
      <c r="AY137" s="20" t="s">
        <v>137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85</v>
      </c>
      <c r="BK137" s="219">
        <f>ROUND(I137*H137,2)</f>
        <v>0</v>
      </c>
      <c r="BL137" s="20" t="s">
        <v>149</v>
      </c>
      <c r="BM137" s="218" t="s">
        <v>679</v>
      </c>
    </row>
    <row r="138" s="2" customFormat="1" ht="21.75" customHeight="1">
      <c r="A138" s="41"/>
      <c r="B138" s="42"/>
      <c r="C138" s="207" t="s">
        <v>506</v>
      </c>
      <c r="D138" s="207" t="s">
        <v>144</v>
      </c>
      <c r="E138" s="208" t="s">
        <v>814</v>
      </c>
      <c r="F138" s="209" t="s">
        <v>815</v>
      </c>
      <c r="G138" s="210" t="s">
        <v>549</v>
      </c>
      <c r="H138" s="211">
        <v>1</v>
      </c>
      <c r="I138" s="212"/>
      <c r="J138" s="213">
        <f>ROUND(I138*H138,2)</f>
        <v>0</v>
      </c>
      <c r="K138" s="209" t="s">
        <v>19</v>
      </c>
      <c r="L138" s="47"/>
      <c r="M138" s="214" t="s">
        <v>19</v>
      </c>
      <c r="N138" s="215" t="s">
        <v>48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149</v>
      </c>
      <c r="AT138" s="218" t="s">
        <v>144</v>
      </c>
      <c r="AU138" s="218" t="s">
        <v>85</v>
      </c>
      <c r="AY138" s="20" t="s">
        <v>137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85</v>
      </c>
      <c r="BK138" s="219">
        <f>ROUND(I138*H138,2)</f>
        <v>0</v>
      </c>
      <c r="BL138" s="20" t="s">
        <v>149</v>
      </c>
      <c r="BM138" s="218" t="s">
        <v>682</v>
      </c>
    </row>
    <row r="139" s="2" customFormat="1" ht="16.5" customHeight="1">
      <c r="A139" s="41"/>
      <c r="B139" s="42"/>
      <c r="C139" s="207" t="s">
        <v>513</v>
      </c>
      <c r="D139" s="207" t="s">
        <v>144</v>
      </c>
      <c r="E139" s="208" t="s">
        <v>816</v>
      </c>
      <c r="F139" s="209" t="s">
        <v>817</v>
      </c>
      <c r="G139" s="210" t="s">
        <v>549</v>
      </c>
      <c r="H139" s="211">
        <v>1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48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149</v>
      </c>
      <c r="AT139" s="218" t="s">
        <v>144</v>
      </c>
      <c r="AU139" s="218" t="s">
        <v>85</v>
      </c>
      <c r="AY139" s="20" t="s">
        <v>137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85</v>
      </c>
      <c r="BK139" s="219">
        <f>ROUND(I139*H139,2)</f>
        <v>0</v>
      </c>
      <c r="BL139" s="20" t="s">
        <v>149</v>
      </c>
      <c r="BM139" s="218" t="s">
        <v>687</v>
      </c>
    </row>
    <row r="140" s="2" customFormat="1" ht="24.15" customHeight="1">
      <c r="A140" s="41"/>
      <c r="B140" s="42"/>
      <c r="C140" s="207" t="s">
        <v>520</v>
      </c>
      <c r="D140" s="207" t="s">
        <v>144</v>
      </c>
      <c r="E140" s="208" t="s">
        <v>818</v>
      </c>
      <c r="F140" s="209" t="s">
        <v>819</v>
      </c>
      <c r="G140" s="210" t="s">
        <v>544</v>
      </c>
      <c r="H140" s="211">
        <v>1</v>
      </c>
      <c r="I140" s="212"/>
      <c r="J140" s="213">
        <f>ROUND(I140*H140,2)</f>
        <v>0</v>
      </c>
      <c r="K140" s="209" t="s">
        <v>19</v>
      </c>
      <c r="L140" s="47"/>
      <c r="M140" s="214" t="s">
        <v>19</v>
      </c>
      <c r="N140" s="215" t="s">
        <v>48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149</v>
      </c>
      <c r="AT140" s="218" t="s">
        <v>144</v>
      </c>
      <c r="AU140" s="218" t="s">
        <v>85</v>
      </c>
      <c r="AY140" s="20" t="s">
        <v>137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85</v>
      </c>
      <c r="BK140" s="219">
        <f>ROUND(I140*H140,2)</f>
        <v>0</v>
      </c>
      <c r="BL140" s="20" t="s">
        <v>149</v>
      </c>
      <c r="BM140" s="218" t="s">
        <v>690</v>
      </c>
    </row>
    <row r="141" s="2" customFormat="1" ht="24.15" customHeight="1">
      <c r="A141" s="41"/>
      <c r="B141" s="42"/>
      <c r="C141" s="207" t="s">
        <v>525</v>
      </c>
      <c r="D141" s="207" t="s">
        <v>144</v>
      </c>
      <c r="E141" s="208" t="s">
        <v>820</v>
      </c>
      <c r="F141" s="209" t="s">
        <v>821</v>
      </c>
      <c r="G141" s="210" t="s">
        <v>544</v>
      </c>
      <c r="H141" s="211">
        <v>1</v>
      </c>
      <c r="I141" s="212"/>
      <c r="J141" s="213">
        <f>ROUND(I141*H141,2)</f>
        <v>0</v>
      </c>
      <c r="K141" s="209" t="s">
        <v>19</v>
      </c>
      <c r="L141" s="47"/>
      <c r="M141" s="214" t="s">
        <v>19</v>
      </c>
      <c r="N141" s="215" t="s">
        <v>48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149</v>
      </c>
      <c r="AT141" s="218" t="s">
        <v>144</v>
      </c>
      <c r="AU141" s="218" t="s">
        <v>85</v>
      </c>
      <c r="AY141" s="20" t="s">
        <v>137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85</v>
      </c>
      <c r="BK141" s="219">
        <f>ROUND(I141*H141,2)</f>
        <v>0</v>
      </c>
      <c r="BL141" s="20" t="s">
        <v>149</v>
      </c>
      <c r="BM141" s="218" t="s">
        <v>693</v>
      </c>
    </row>
    <row r="142" s="2" customFormat="1" ht="16.5" customHeight="1">
      <c r="A142" s="41"/>
      <c r="B142" s="42"/>
      <c r="C142" s="207" t="s">
        <v>530</v>
      </c>
      <c r="D142" s="207" t="s">
        <v>144</v>
      </c>
      <c r="E142" s="208" t="s">
        <v>822</v>
      </c>
      <c r="F142" s="209" t="s">
        <v>823</v>
      </c>
      <c r="G142" s="210" t="s">
        <v>544</v>
      </c>
      <c r="H142" s="211">
        <v>1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48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149</v>
      </c>
      <c r="AT142" s="218" t="s">
        <v>144</v>
      </c>
      <c r="AU142" s="218" t="s">
        <v>85</v>
      </c>
      <c r="AY142" s="20" t="s">
        <v>137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85</v>
      </c>
      <c r="BK142" s="219">
        <f>ROUND(I142*H142,2)</f>
        <v>0</v>
      </c>
      <c r="BL142" s="20" t="s">
        <v>149</v>
      </c>
      <c r="BM142" s="218" t="s">
        <v>696</v>
      </c>
    </row>
    <row r="143" s="2" customFormat="1" ht="16.5" customHeight="1">
      <c r="A143" s="41"/>
      <c r="B143" s="42"/>
      <c r="C143" s="207" t="s">
        <v>606</v>
      </c>
      <c r="D143" s="207" t="s">
        <v>144</v>
      </c>
      <c r="E143" s="208" t="s">
        <v>824</v>
      </c>
      <c r="F143" s="209" t="s">
        <v>825</v>
      </c>
      <c r="G143" s="210" t="s">
        <v>544</v>
      </c>
      <c r="H143" s="211">
        <v>2</v>
      </c>
      <c r="I143" s="212"/>
      <c r="J143" s="213">
        <f>ROUND(I143*H143,2)</f>
        <v>0</v>
      </c>
      <c r="K143" s="209" t="s">
        <v>19</v>
      </c>
      <c r="L143" s="47"/>
      <c r="M143" s="214" t="s">
        <v>19</v>
      </c>
      <c r="N143" s="215" t="s">
        <v>48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149</v>
      </c>
      <c r="AT143" s="218" t="s">
        <v>144</v>
      </c>
      <c r="AU143" s="218" t="s">
        <v>85</v>
      </c>
      <c r="AY143" s="20" t="s">
        <v>137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85</v>
      </c>
      <c r="BK143" s="219">
        <f>ROUND(I143*H143,2)</f>
        <v>0</v>
      </c>
      <c r="BL143" s="20" t="s">
        <v>149</v>
      </c>
      <c r="BM143" s="218" t="s">
        <v>699</v>
      </c>
    </row>
    <row r="144" s="2" customFormat="1" ht="16.5" customHeight="1">
      <c r="A144" s="41"/>
      <c r="B144" s="42"/>
      <c r="C144" s="207" t="s">
        <v>142</v>
      </c>
      <c r="D144" s="207" t="s">
        <v>144</v>
      </c>
      <c r="E144" s="208" t="s">
        <v>826</v>
      </c>
      <c r="F144" s="209" t="s">
        <v>827</v>
      </c>
      <c r="G144" s="210" t="s">
        <v>544</v>
      </c>
      <c r="H144" s="211">
        <v>2</v>
      </c>
      <c r="I144" s="212"/>
      <c r="J144" s="213">
        <f>ROUND(I144*H144,2)</f>
        <v>0</v>
      </c>
      <c r="K144" s="209" t="s">
        <v>19</v>
      </c>
      <c r="L144" s="47"/>
      <c r="M144" s="214" t="s">
        <v>19</v>
      </c>
      <c r="N144" s="215" t="s">
        <v>48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149</v>
      </c>
      <c r="AT144" s="218" t="s">
        <v>144</v>
      </c>
      <c r="AU144" s="218" t="s">
        <v>85</v>
      </c>
      <c r="AY144" s="20" t="s">
        <v>137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85</v>
      </c>
      <c r="BK144" s="219">
        <f>ROUND(I144*H144,2)</f>
        <v>0</v>
      </c>
      <c r="BL144" s="20" t="s">
        <v>149</v>
      </c>
      <c r="BM144" s="218" t="s">
        <v>828</v>
      </c>
    </row>
    <row r="145" s="12" customFormat="1" ht="25.92" customHeight="1">
      <c r="A145" s="12"/>
      <c r="B145" s="191"/>
      <c r="C145" s="192"/>
      <c r="D145" s="193" t="s">
        <v>76</v>
      </c>
      <c r="E145" s="194" t="s">
        <v>588</v>
      </c>
      <c r="F145" s="194" t="s">
        <v>829</v>
      </c>
      <c r="G145" s="192"/>
      <c r="H145" s="192"/>
      <c r="I145" s="195"/>
      <c r="J145" s="196">
        <f>BK145</f>
        <v>0</v>
      </c>
      <c r="K145" s="192"/>
      <c r="L145" s="197"/>
      <c r="M145" s="198"/>
      <c r="N145" s="199"/>
      <c r="O145" s="199"/>
      <c r="P145" s="200">
        <f>SUM(P146:P160)</f>
        <v>0</v>
      </c>
      <c r="Q145" s="199"/>
      <c r="R145" s="200">
        <f>SUM(R146:R160)</f>
        <v>0</v>
      </c>
      <c r="S145" s="199"/>
      <c r="T145" s="201">
        <f>SUM(T146:T160)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85</v>
      </c>
      <c r="AT145" s="203" t="s">
        <v>76</v>
      </c>
      <c r="AU145" s="203" t="s">
        <v>77</v>
      </c>
      <c r="AY145" s="202" t="s">
        <v>137</v>
      </c>
      <c r="BK145" s="204">
        <f>SUM(BK146:BK160)</f>
        <v>0</v>
      </c>
    </row>
    <row r="146" s="2" customFormat="1" ht="24.15" customHeight="1">
      <c r="A146" s="41"/>
      <c r="B146" s="42"/>
      <c r="C146" s="207" t="s">
        <v>609</v>
      </c>
      <c r="D146" s="207" t="s">
        <v>144</v>
      </c>
      <c r="E146" s="208" t="s">
        <v>830</v>
      </c>
      <c r="F146" s="209" t="s">
        <v>831</v>
      </c>
      <c r="G146" s="210" t="s">
        <v>544</v>
      </c>
      <c r="H146" s="211">
        <v>1</v>
      </c>
      <c r="I146" s="212"/>
      <c r="J146" s="213">
        <f>ROUND(I146*H146,2)</f>
        <v>0</v>
      </c>
      <c r="K146" s="209" t="s">
        <v>19</v>
      </c>
      <c r="L146" s="47"/>
      <c r="M146" s="214" t="s">
        <v>19</v>
      </c>
      <c r="N146" s="215" t="s">
        <v>48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149</v>
      </c>
      <c r="AT146" s="218" t="s">
        <v>144</v>
      </c>
      <c r="AU146" s="218" t="s">
        <v>85</v>
      </c>
      <c r="AY146" s="20" t="s">
        <v>137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85</v>
      </c>
      <c r="BK146" s="219">
        <f>ROUND(I146*H146,2)</f>
        <v>0</v>
      </c>
      <c r="BL146" s="20" t="s">
        <v>149</v>
      </c>
      <c r="BM146" s="218" t="s">
        <v>832</v>
      </c>
    </row>
    <row r="147" s="2" customFormat="1" ht="21.75" customHeight="1">
      <c r="A147" s="41"/>
      <c r="B147" s="42"/>
      <c r="C147" s="207" t="s">
        <v>833</v>
      </c>
      <c r="D147" s="207" t="s">
        <v>144</v>
      </c>
      <c r="E147" s="208" t="s">
        <v>834</v>
      </c>
      <c r="F147" s="209" t="s">
        <v>835</v>
      </c>
      <c r="G147" s="210" t="s">
        <v>544</v>
      </c>
      <c r="H147" s="211">
        <v>1</v>
      </c>
      <c r="I147" s="212"/>
      <c r="J147" s="213">
        <f>ROUND(I147*H147,2)</f>
        <v>0</v>
      </c>
      <c r="K147" s="209" t="s">
        <v>19</v>
      </c>
      <c r="L147" s="47"/>
      <c r="M147" s="214" t="s">
        <v>19</v>
      </c>
      <c r="N147" s="215" t="s">
        <v>48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149</v>
      </c>
      <c r="AT147" s="218" t="s">
        <v>144</v>
      </c>
      <c r="AU147" s="218" t="s">
        <v>85</v>
      </c>
      <c r="AY147" s="20" t="s">
        <v>137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85</v>
      </c>
      <c r="BK147" s="219">
        <f>ROUND(I147*H147,2)</f>
        <v>0</v>
      </c>
      <c r="BL147" s="20" t="s">
        <v>149</v>
      </c>
      <c r="BM147" s="218" t="s">
        <v>836</v>
      </c>
    </row>
    <row r="148" s="2" customFormat="1" ht="24.15" customHeight="1">
      <c r="A148" s="41"/>
      <c r="B148" s="42"/>
      <c r="C148" s="207" t="s">
        <v>612</v>
      </c>
      <c r="D148" s="207" t="s">
        <v>144</v>
      </c>
      <c r="E148" s="208" t="s">
        <v>837</v>
      </c>
      <c r="F148" s="209" t="s">
        <v>838</v>
      </c>
      <c r="G148" s="210" t="s">
        <v>544</v>
      </c>
      <c r="H148" s="211">
        <v>1</v>
      </c>
      <c r="I148" s="212"/>
      <c r="J148" s="213">
        <f>ROUND(I148*H148,2)</f>
        <v>0</v>
      </c>
      <c r="K148" s="209" t="s">
        <v>19</v>
      </c>
      <c r="L148" s="47"/>
      <c r="M148" s="214" t="s">
        <v>19</v>
      </c>
      <c r="N148" s="215" t="s">
        <v>48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149</v>
      </c>
      <c r="AT148" s="218" t="s">
        <v>144</v>
      </c>
      <c r="AU148" s="218" t="s">
        <v>85</v>
      </c>
      <c r="AY148" s="20" t="s">
        <v>137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85</v>
      </c>
      <c r="BK148" s="219">
        <f>ROUND(I148*H148,2)</f>
        <v>0</v>
      </c>
      <c r="BL148" s="20" t="s">
        <v>149</v>
      </c>
      <c r="BM148" s="218" t="s">
        <v>839</v>
      </c>
    </row>
    <row r="149" s="2" customFormat="1" ht="16.5" customHeight="1">
      <c r="A149" s="41"/>
      <c r="B149" s="42"/>
      <c r="C149" s="207" t="s">
        <v>840</v>
      </c>
      <c r="D149" s="207" t="s">
        <v>144</v>
      </c>
      <c r="E149" s="208" t="s">
        <v>841</v>
      </c>
      <c r="F149" s="209" t="s">
        <v>842</v>
      </c>
      <c r="G149" s="210" t="s">
        <v>544</v>
      </c>
      <c r="H149" s="211">
        <v>4</v>
      </c>
      <c r="I149" s="212"/>
      <c r="J149" s="213">
        <f>ROUND(I149*H149,2)</f>
        <v>0</v>
      </c>
      <c r="K149" s="209" t="s">
        <v>19</v>
      </c>
      <c r="L149" s="47"/>
      <c r="M149" s="214" t="s">
        <v>19</v>
      </c>
      <c r="N149" s="215" t="s">
        <v>48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149</v>
      </c>
      <c r="AT149" s="218" t="s">
        <v>144</v>
      </c>
      <c r="AU149" s="218" t="s">
        <v>85</v>
      </c>
      <c r="AY149" s="20" t="s">
        <v>137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85</v>
      </c>
      <c r="BK149" s="219">
        <f>ROUND(I149*H149,2)</f>
        <v>0</v>
      </c>
      <c r="BL149" s="20" t="s">
        <v>149</v>
      </c>
      <c r="BM149" s="218" t="s">
        <v>843</v>
      </c>
    </row>
    <row r="150" s="2" customFormat="1" ht="16.5" customHeight="1">
      <c r="A150" s="41"/>
      <c r="B150" s="42"/>
      <c r="C150" s="207" t="s">
        <v>615</v>
      </c>
      <c r="D150" s="207" t="s">
        <v>144</v>
      </c>
      <c r="E150" s="208" t="s">
        <v>844</v>
      </c>
      <c r="F150" s="209" t="s">
        <v>845</v>
      </c>
      <c r="G150" s="210" t="s">
        <v>544</v>
      </c>
      <c r="H150" s="211">
        <v>2</v>
      </c>
      <c r="I150" s="212"/>
      <c r="J150" s="213">
        <f>ROUND(I150*H150,2)</f>
        <v>0</v>
      </c>
      <c r="K150" s="209" t="s">
        <v>19</v>
      </c>
      <c r="L150" s="47"/>
      <c r="M150" s="214" t="s">
        <v>19</v>
      </c>
      <c r="N150" s="215" t="s">
        <v>48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149</v>
      </c>
      <c r="AT150" s="218" t="s">
        <v>144</v>
      </c>
      <c r="AU150" s="218" t="s">
        <v>85</v>
      </c>
      <c r="AY150" s="20" t="s">
        <v>137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85</v>
      </c>
      <c r="BK150" s="219">
        <f>ROUND(I150*H150,2)</f>
        <v>0</v>
      </c>
      <c r="BL150" s="20" t="s">
        <v>149</v>
      </c>
      <c r="BM150" s="218" t="s">
        <v>846</v>
      </c>
    </row>
    <row r="151" s="2" customFormat="1" ht="16.5" customHeight="1">
      <c r="A151" s="41"/>
      <c r="B151" s="42"/>
      <c r="C151" s="207" t="s">
        <v>847</v>
      </c>
      <c r="D151" s="207" t="s">
        <v>144</v>
      </c>
      <c r="E151" s="208" t="s">
        <v>848</v>
      </c>
      <c r="F151" s="209" t="s">
        <v>849</v>
      </c>
      <c r="G151" s="210" t="s">
        <v>544</v>
      </c>
      <c r="H151" s="211">
        <v>3</v>
      </c>
      <c r="I151" s="212"/>
      <c r="J151" s="213">
        <f>ROUND(I151*H151,2)</f>
        <v>0</v>
      </c>
      <c r="K151" s="209" t="s">
        <v>19</v>
      </c>
      <c r="L151" s="47"/>
      <c r="M151" s="214" t="s">
        <v>19</v>
      </c>
      <c r="N151" s="215" t="s">
        <v>48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149</v>
      </c>
      <c r="AT151" s="218" t="s">
        <v>144</v>
      </c>
      <c r="AU151" s="218" t="s">
        <v>85</v>
      </c>
      <c r="AY151" s="20" t="s">
        <v>137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85</v>
      </c>
      <c r="BK151" s="219">
        <f>ROUND(I151*H151,2)</f>
        <v>0</v>
      </c>
      <c r="BL151" s="20" t="s">
        <v>149</v>
      </c>
      <c r="BM151" s="218" t="s">
        <v>850</v>
      </c>
    </row>
    <row r="152" s="2" customFormat="1" ht="16.5" customHeight="1">
      <c r="A152" s="41"/>
      <c r="B152" s="42"/>
      <c r="C152" s="207" t="s">
        <v>618</v>
      </c>
      <c r="D152" s="207" t="s">
        <v>144</v>
      </c>
      <c r="E152" s="208" t="s">
        <v>851</v>
      </c>
      <c r="F152" s="209" t="s">
        <v>852</v>
      </c>
      <c r="G152" s="210" t="s">
        <v>544</v>
      </c>
      <c r="H152" s="211">
        <v>1</v>
      </c>
      <c r="I152" s="212"/>
      <c r="J152" s="213">
        <f>ROUND(I152*H152,2)</f>
        <v>0</v>
      </c>
      <c r="K152" s="209" t="s">
        <v>19</v>
      </c>
      <c r="L152" s="47"/>
      <c r="M152" s="214" t="s">
        <v>19</v>
      </c>
      <c r="N152" s="215" t="s">
        <v>48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149</v>
      </c>
      <c r="AT152" s="218" t="s">
        <v>144</v>
      </c>
      <c r="AU152" s="218" t="s">
        <v>85</v>
      </c>
      <c r="AY152" s="20" t="s">
        <v>137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85</v>
      </c>
      <c r="BK152" s="219">
        <f>ROUND(I152*H152,2)</f>
        <v>0</v>
      </c>
      <c r="BL152" s="20" t="s">
        <v>149</v>
      </c>
      <c r="BM152" s="218" t="s">
        <v>853</v>
      </c>
    </row>
    <row r="153" s="2" customFormat="1" ht="16.5" customHeight="1">
      <c r="A153" s="41"/>
      <c r="B153" s="42"/>
      <c r="C153" s="207" t="s">
        <v>854</v>
      </c>
      <c r="D153" s="207" t="s">
        <v>144</v>
      </c>
      <c r="E153" s="208" t="s">
        <v>855</v>
      </c>
      <c r="F153" s="209" t="s">
        <v>856</v>
      </c>
      <c r="G153" s="210" t="s">
        <v>544</v>
      </c>
      <c r="H153" s="211">
        <v>1</v>
      </c>
      <c r="I153" s="212"/>
      <c r="J153" s="213">
        <f>ROUND(I153*H153,2)</f>
        <v>0</v>
      </c>
      <c r="K153" s="209" t="s">
        <v>19</v>
      </c>
      <c r="L153" s="47"/>
      <c r="M153" s="214" t="s">
        <v>19</v>
      </c>
      <c r="N153" s="215" t="s">
        <v>48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149</v>
      </c>
      <c r="AT153" s="218" t="s">
        <v>144</v>
      </c>
      <c r="AU153" s="218" t="s">
        <v>85</v>
      </c>
      <c r="AY153" s="20" t="s">
        <v>137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85</v>
      </c>
      <c r="BK153" s="219">
        <f>ROUND(I153*H153,2)</f>
        <v>0</v>
      </c>
      <c r="BL153" s="20" t="s">
        <v>149</v>
      </c>
      <c r="BM153" s="218" t="s">
        <v>857</v>
      </c>
    </row>
    <row r="154" s="2" customFormat="1" ht="16.5" customHeight="1">
      <c r="A154" s="41"/>
      <c r="B154" s="42"/>
      <c r="C154" s="207" t="s">
        <v>621</v>
      </c>
      <c r="D154" s="207" t="s">
        <v>144</v>
      </c>
      <c r="E154" s="208" t="s">
        <v>858</v>
      </c>
      <c r="F154" s="209" t="s">
        <v>859</v>
      </c>
      <c r="G154" s="210" t="s">
        <v>544</v>
      </c>
      <c r="H154" s="211">
        <v>1</v>
      </c>
      <c r="I154" s="212"/>
      <c r="J154" s="213">
        <f>ROUND(I154*H154,2)</f>
        <v>0</v>
      </c>
      <c r="K154" s="209" t="s">
        <v>19</v>
      </c>
      <c r="L154" s="47"/>
      <c r="M154" s="214" t="s">
        <v>19</v>
      </c>
      <c r="N154" s="215" t="s">
        <v>48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149</v>
      </c>
      <c r="AT154" s="218" t="s">
        <v>144</v>
      </c>
      <c r="AU154" s="218" t="s">
        <v>85</v>
      </c>
      <c r="AY154" s="20" t="s">
        <v>137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85</v>
      </c>
      <c r="BK154" s="219">
        <f>ROUND(I154*H154,2)</f>
        <v>0</v>
      </c>
      <c r="BL154" s="20" t="s">
        <v>149</v>
      </c>
      <c r="BM154" s="218" t="s">
        <v>860</v>
      </c>
    </row>
    <row r="155" s="2" customFormat="1" ht="16.5" customHeight="1">
      <c r="A155" s="41"/>
      <c r="B155" s="42"/>
      <c r="C155" s="207" t="s">
        <v>861</v>
      </c>
      <c r="D155" s="207" t="s">
        <v>144</v>
      </c>
      <c r="E155" s="208" t="s">
        <v>862</v>
      </c>
      <c r="F155" s="209" t="s">
        <v>863</v>
      </c>
      <c r="G155" s="210" t="s">
        <v>544</v>
      </c>
      <c r="H155" s="211">
        <v>1</v>
      </c>
      <c r="I155" s="212"/>
      <c r="J155" s="213">
        <f>ROUND(I155*H155,2)</f>
        <v>0</v>
      </c>
      <c r="K155" s="209" t="s">
        <v>19</v>
      </c>
      <c r="L155" s="47"/>
      <c r="M155" s="214" t="s">
        <v>19</v>
      </c>
      <c r="N155" s="215" t="s">
        <v>48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149</v>
      </c>
      <c r="AT155" s="218" t="s">
        <v>144</v>
      </c>
      <c r="AU155" s="218" t="s">
        <v>85</v>
      </c>
      <c r="AY155" s="20" t="s">
        <v>137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85</v>
      </c>
      <c r="BK155" s="219">
        <f>ROUND(I155*H155,2)</f>
        <v>0</v>
      </c>
      <c r="BL155" s="20" t="s">
        <v>149</v>
      </c>
      <c r="BM155" s="218" t="s">
        <v>864</v>
      </c>
    </row>
    <row r="156" s="2" customFormat="1" ht="24.15" customHeight="1">
      <c r="A156" s="41"/>
      <c r="B156" s="42"/>
      <c r="C156" s="207" t="s">
        <v>624</v>
      </c>
      <c r="D156" s="207" t="s">
        <v>144</v>
      </c>
      <c r="E156" s="208" t="s">
        <v>865</v>
      </c>
      <c r="F156" s="209" t="s">
        <v>866</v>
      </c>
      <c r="G156" s="210" t="s">
        <v>544</v>
      </c>
      <c r="H156" s="211">
        <v>2</v>
      </c>
      <c r="I156" s="212"/>
      <c r="J156" s="213">
        <f>ROUND(I156*H156,2)</f>
        <v>0</v>
      </c>
      <c r="K156" s="209" t="s">
        <v>19</v>
      </c>
      <c r="L156" s="47"/>
      <c r="M156" s="214" t="s">
        <v>19</v>
      </c>
      <c r="N156" s="215" t="s">
        <v>48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149</v>
      </c>
      <c r="AT156" s="218" t="s">
        <v>144</v>
      </c>
      <c r="AU156" s="218" t="s">
        <v>85</v>
      </c>
      <c r="AY156" s="20" t="s">
        <v>137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85</v>
      </c>
      <c r="BK156" s="219">
        <f>ROUND(I156*H156,2)</f>
        <v>0</v>
      </c>
      <c r="BL156" s="20" t="s">
        <v>149</v>
      </c>
      <c r="BM156" s="218" t="s">
        <v>867</v>
      </c>
    </row>
    <row r="157" s="2" customFormat="1" ht="16.5" customHeight="1">
      <c r="A157" s="41"/>
      <c r="B157" s="42"/>
      <c r="C157" s="207" t="s">
        <v>868</v>
      </c>
      <c r="D157" s="207" t="s">
        <v>144</v>
      </c>
      <c r="E157" s="208" t="s">
        <v>869</v>
      </c>
      <c r="F157" s="209" t="s">
        <v>799</v>
      </c>
      <c r="G157" s="210" t="s">
        <v>544</v>
      </c>
      <c r="H157" s="211">
        <v>2</v>
      </c>
      <c r="I157" s="212"/>
      <c r="J157" s="213">
        <f>ROUND(I157*H157,2)</f>
        <v>0</v>
      </c>
      <c r="K157" s="209" t="s">
        <v>19</v>
      </c>
      <c r="L157" s="47"/>
      <c r="M157" s="214" t="s">
        <v>19</v>
      </c>
      <c r="N157" s="215" t="s">
        <v>48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149</v>
      </c>
      <c r="AT157" s="218" t="s">
        <v>144</v>
      </c>
      <c r="AU157" s="218" t="s">
        <v>85</v>
      </c>
      <c r="AY157" s="20" t="s">
        <v>137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85</v>
      </c>
      <c r="BK157" s="219">
        <f>ROUND(I157*H157,2)</f>
        <v>0</v>
      </c>
      <c r="BL157" s="20" t="s">
        <v>149</v>
      </c>
      <c r="BM157" s="218" t="s">
        <v>870</v>
      </c>
    </row>
    <row r="158" s="2" customFormat="1" ht="16.5" customHeight="1">
      <c r="A158" s="41"/>
      <c r="B158" s="42"/>
      <c r="C158" s="207" t="s">
        <v>627</v>
      </c>
      <c r="D158" s="207" t="s">
        <v>144</v>
      </c>
      <c r="E158" s="208" t="s">
        <v>871</v>
      </c>
      <c r="F158" s="209" t="s">
        <v>872</v>
      </c>
      <c r="G158" s="210" t="s">
        <v>544</v>
      </c>
      <c r="H158" s="211">
        <v>6</v>
      </c>
      <c r="I158" s="212"/>
      <c r="J158" s="213">
        <f>ROUND(I158*H158,2)</f>
        <v>0</v>
      </c>
      <c r="K158" s="209" t="s">
        <v>19</v>
      </c>
      <c r="L158" s="47"/>
      <c r="M158" s="214" t="s">
        <v>19</v>
      </c>
      <c r="N158" s="215" t="s">
        <v>48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149</v>
      </c>
      <c r="AT158" s="218" t="s">
        <v>144</v>
      </c>
      <c r="AU158" s="218" t="s">
        <v>85</v>
      </c>
      <c r="AY158" s="20" t="s">
        <v>137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85</v>
      </c>
      <c r="BK158" s="219">
        <f>ROUND(I158*H158,2)</f>
        <v>0</v>
      </c>
      <c r="BL158" s="20" t="s">
        <v>149</v>
      </c>
      <c r="BM158" s="218" t="s">
        <v>873</v>
      </c>
    </row>
    <row r="159" s="2" customFormat="1" ht="37.8" customHeight="1">
      <c r="A159" s="41"/>
      <c r="B159" s="42"/>
      <c r="C159" s="207" t="s">
        <v>874</v>
      </c>
      <c r="D159" s="207" t="s">
        <v>144</v>
      </c>
      <c r="E159" s="208" t="s">
        <v>875</v>
      </c>
      <c r="F159" s="209" t="s">
        <v>876</v>
      </c>
      <c r="G159" s="210" t="s">
        <v>544</v>
      </c>
      <c r="H159" s="211">
        <v>1</v>
      </c>
      <c r="I159" s="212"/>
      <c r="J159" s="213">
        <f>ROUND(I159*H159,2)</f>
        <v>0</v>
      </c>
      <c r="K159" s="209" t="s">
        <v>19</v>
      </c>
      <c r="L159" s="47"/>
      <c r="M159" s="214" t="s">
        <v>19</v>
      </c>
      <c r="N159" s="215" t="s">
        <v>48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149</v>
      </c>
      <c r="AT159" s="218" t="s">
        <v>144</v>
      </c>
      <c r="AU159" s="218" t="s">
        <v>85</v>
      </c>
      <c r="AY159" s="20" t="s">
        <v>137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85</v>
      </c>
      <c r="BK159" s="219">
        <f>ROUND(I159*H159,2)</f>
        <v>0</v>
      </c>
      <c r="BL159" s="20" t="s">
        <v>149</v>
      </c>
      <c r="BM159" s="218" t="s">
        <v>877</v>
      </c>
    </row>
    <row r="160" s="2" customFormat="1" ht="24.15" customHeight="1">
      <c r="A160" s="41"/>
      <c r="B160" s="42"/>
      <c r="C160" s="207" t="s">
        <v>630</v>
      </c>
      <c r="D160" s="207" t="s">
        <v>144</v>
      </c>
      <c r="E160" s="208" t="s">
        <v>878</v>
      </c>
      <c r="F160" s="209" t="s">
        <v>879</v>
      </c>
      <c r="G160" s="210" t="s">
        <v>544</v>
      </c>
      <c r="H160" s="211">
        <v>1</v>
      </c>
      <c r="I160" s="212"/>
      <c r="J160" s="213">
        <f>ROUND(I160*H160,2)</f>
        <v>0</v>
      </c>
      <c r="K160" s="209" t="s">
        <v>19</v>
      </c>
      <c r="L160" s="47"/>
      <c r="M160" s="214" t="s">
        <v>19</v>
      </c>
      <c r="N160" s="215" t="s">
        <v>48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149</v>
      </c>
      <c r="AT160" s="218" t="s">
        <v>144</v>
      </c>
      <c r="AU160" s="218" t="s">
        <v>85</v>
      </c>
      <c r="AY160" s="20" t="s">
        <v>137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85</v>
      </c>
      <c r="BK160" s="219">
        <f>ROUND(I160*H160,2)</f>
        <v>0</v>
      </c>
      <c r="BL160" s="20" t="s">
        <v>149</v>
      </c>
      <c r="BM160" s="218" t="s">
        <v>880</v>
      </c>
    </row>
    <row r="161" s="12" customFormat="1" ht="25.92" customHeight="1">
      <c r="A161" s="12"/>
      <c r="B161" s="191"/>
      <c r="C161" s="192"/>
      <c r="D161" s="193" t="s">
        <v>76</v>
      </c>
      <c r="E161" s="194" t="s">
        <v>637</v>
      </c>
      <c r="F161" s="194" t="s">
        <v>684</v>
      </c>
      <c r="G161" s="192"/>
      <c r="H161" s="192"/>
      <c r="I161" s="195"/>
      <c r="J161" s="196">
        <f>BK161</f>
        <v>0</v>
      </c>
      <c r="K161" s="192"/>
      <c r="L161" s="197"/>
      <c r="M161" s="198"/>
      <c r="N161" s="199"/>
      <c r="O161" s="199"/>
      <c r="P161" s="200">
        <f>SUM(P162:P174)</f>
        <v>0</v>
      </c>
      <c r="Q161" s="199"/>
      <c r="R161" s="200">
        <f>SUM(R162:R174)</f>
        <v>0</v>
      </c>
      <c r="S161" s="199"/>
      <c r="T161" s="201">
        <f>SUM(T162:T174)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2" t="s">
        <v>85</v>
      </c>
      <c r="AT161" s="203" t="s">
        <v>76</v>
      </c>
      <c r="AU161" s="203" t="s">
        <v>77</v>
      </c>
      <c r="AY161" s="202" t="s">
        <v>137</v>
      </c>
      <c r="BK161" s="204">
        <f>SUM(BK162:BK174)</f>
        <v>0</v>
      </c>
    </row>
    <row r="162" s="2" customFormat="1" ht="16.5" customHeight="1">
      <c r="A162" s="41"/>
      <c r="B162" s="42"/>
      <c r="C162" s="207" t="s">
        <v>881</v>
      </c>
      <c r="D162" s="207" t="s">
        <v>144</v>
      </c>
      <c r="E162" s="208" t="s">
        <v>882</v>
      </c>
      <c r="F162" s="209" t="s">
        <v>883</v>
      </c>
      <c r="G162" s="210" t="s">
        <v>549</v>
      </c>
      <c r="H162" s="211">
        <v>1</v>
      </c>
      <c r="I162" s="212"/>
      <c r="J162" s="213">
        <f>ROUND(I162*H162,2)</f>
        <v>0</v>
      </c>
      <c r="K162" s="209" t="s">
        <v>19</v>
      </c>
      <c r="L162" s="47"/>
      <c r="M162" s="214" t="s">
        <v>19</v>
      </c>
      <c r="N162" s="215" t="s">
        <v>48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149</v>
      </c>
      <c r="AT162" s="218" t="s">
        <v>144</v>
      </c>
      <c r="AU162" s="218" t="s">
        <v>85</v>
      </c>
      <c r="AY162" s="20" t="s">
        <v>137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85</v>
      </c>
      <c r="BK162" s="219">
        <f>ROUND(I162*H162,2)</f>
        <v>0</v>
      </c>
      <c r="BL162" s="20" t="s">
        <v>149</v>
      </c>
      <c r="BM162" s="218" t="s">
        <v>884</v>
      </c>
    </row>
    <row r="163" s="2" customFormat="1" ht="16.5" customHeight="1">
      <c r="A163" s="41"/>
      <c r="B163" s="42"/>
      <c r="C163" s="207" t="s">
        <v>633</v>
      </c>
      <c r="D163" s="207" t="s">
        <v>144</v>
      </c>
      <c r="E163" s="208" t="s">
        <v>885</v>
      </c>
      <c r="F163" s="209" t="s">
        <v>886</v>
      </c>
      <c r="G163" s="210" t="s">
        <v>549</v>
      </c>
      <c r="H163" s="211">
        <v>1</v>
      </c>
      <c r="I163" s="212"/>
      <c r="J163" s="213">
        <f>ROUND(I163*H163,2)</f>
        <v>0</v>
      </c>
      <c r="K163" s="209" t="s">
        <v>19</v>
      </c>
      <c r="L163" s="47"/>
      <c r="M163" s="214" t="s">
        <v>19</v>
      </c>
      <c r="N163" s="215" t="s">
        <v>48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149</v>
      </c>
      <c r="AT163" s="218" t="s">
        <v>144</v>
      </c>
      <c r="AU163" s="218" t="s">
        <v>85</v>
      </c>
      <c r="AY163" s="20" t="s">
        <v>137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85</v>
      </c>
      <c r="BK163" s="219">
        <f>ROUND(I163*H163,2)</f>
        <v>0</v>
      </c>
      <c r="BL163" s="20" t="s">
        <v>149</v>
      </c>
      <c r="BM163" s="218" t="s">
        <v>887</v>
      </c>
    </row>
    <row r="164" s="2" customFormat="1" ht="16.5" customHeight="1">
      <c r="A164" s="41"/>
      <c r="B164" s="42"/>
      <c r="C164" s="207" t="s">
        <v>888</v>
      </c>
      <c r="D164" s="207" t="s">
        <v>144</v>
      </c>
      <c r="E164" s="208" t="s">
        <v>889</v>
      </c>
      <c r="F164" s="209" t="s">
        <v>890</v>
      </c>
      <c r="G164" s="210" t="s">
        <v>549</v>
      </c>
      <c r="H164" s="211">
        <v>1</v>
      </c>
      <c r="I164" s="212"/>
      <c r="J164" s="213">
        <f>ROUND(I164*H164,2)</f>
        <v>0</v>
      </c>
      <c r="K164" s="209" t="s">
        <v>19</v>
      </c>
      <c r="L164" s="47"/>
      <c r="M164" s="214" t="s">
        <v>19</v>
      </c>
      <c r="N164" s="215" t="s">
        <v>48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149</v>
      </c>
      <c r="AT164" s="218" t="s">
        <v>144</v>
      </c>
      <c r="AU164" s="218" t="s">
        <v>85</v>
      </c>
      <c r="AY164" s="20" t="s">
        <v>137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85</v>
      </c>
      <c r="BK164" s="219">
        <f>ROUND(I164*H164,2)</f>
        <v>0</v>
      </c>
      <c r="BL164" s="20" t="s">
        <v>149</v>
      </c>
      <c r="BM164" s="218" t="s">
        <v>891</v>
      </c>
    </row>
    <row r="165" s="2" customFormat="1" ht="16.5" customHeight="1">
      <c r="A165" s="41"/>
      <c r="B165" s="42"/>
      <c r="C165" s="207" t="s">
        <v>636</v>
      </c>
      <c r="D165" s="207" t="s">
        <v>144</v>
      </c>
      <c r="E165" s="208" t="s">
        <v>892</v>
      </c>
      <c r="F165" s="209" t="s">
        <v>686</v>
      </c>
      <c r="G165" s="210" t="s">
        <v>549</v>
      </c>
      <c r="H165" s="211">
        <v>1</v>
      </c>
      <c r="I165" s="212"/>
      <c r="J165" s="213">
        <f>ROUND(I165*H165,2)</f>
        <v>0</v>
      </c>
      <c r="K165" s="209" t="s">
        <v>19</v>
      </c>
      <c r="L165" s="47"/>
      <c r="M165" s="214" t="s">
        <v>19</v>
      </c>
      <c r="N165" s="215" t="s">
        <v>48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149</v>
      </c>
      <c r="AT165" s="218" t="s">
        <v>144</v>
      </c>
      <c r="AU165" s="218" t="s">
        <v>85</v>
      </c>
      <c r="AY165" s="20" t="s">
        <v>137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85</v>
      </c>
      <c r="BK165" s="219">
        <f>ROUND(I165*H165,2)</f>
        <v>0</v>
      </c>
      <c r="BL165" s="20" t="s">
        <v>149</v>
      </c>
      <c r="BM165" s="218" t="s">
        <v>893</v>
      </c>
    </row>
    <row r="166" s="2" customFormat="1" ht="16.5" customHeight="1">
      <c r="A166" s="41"/>
      <c r="B166" s="42"/>
      <c r="C166" s="207" t="s">
        <v>894</v>
      </c>
      <c r="D166" s="207" t="s">
        <v>144</v>
      </c>
      <c r="E166" s="208" t="s">
        <v>895</v>
      </c>
      <c r="F166" s="209" t="s">
        <v>689</v>
      </c>
      <c r="G166" s="210" t="s">
        <v>549</v>
      </c>
      <c r="H166" s="211">
        <v>1</v>
      </c>
      <c r="I166" s="212"/>
      <c r="J166" s="213">
        <f>ROUND(I166*H166,2)</f>
        <v>0</v>
      </c>
      <c r="K166" s="209" t="s">
        <v>19</v>
      </c>
      <c r="L166" s="47"/>
      <c r="M166" s="214" t="s">
        <v>19</v>
      </c>
      <c r="N166" s="215" t="s">
        <v>48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149</v>
      </c>
      <c r="AT166" s="218" t="s">
        <v>144</v>
      </c>
      <c r="AU166" s="218" t="s">
        <v>85</v>
      </c>
      <c r="AY166" s="20" t="s">
        <v>137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85</v>
      </c>
      <c r="BK166" s="219">
        <f>ROUND(I166*H166,2)</f>
        <v>0</v>
      </c>
      <c r="BL166" s="20" t="s">
        <v>149</v>
      </c>
      <c r="BM166" s="218" t="s">
        <v>896</v>
      </c>
    </row>
    <row r="167" s="2" customFormat="1" ht="16.5" customHeight="1">
      <c r="A167" s="41"/>
      <c r="B167" s="42"/>
      <c r="C167" s="207" t="s">
        <v>641</v>
      </c>
      <c r="D167" s="207" t="s">
        <v>144</v>
      </c>
      <c r="E167" s="208" t="s">
        <v>897</v>
      </c>
      <c r="F167" s="209" t="s">
        <v>692</v>
      </c>
      <c r="G167" s="210" t="s">
        <v>549</v>
      </c>
      <c r="H167" s="211">
        <v>1</v>
      </c>
      <c r="I167" s="212"/>
      <c r="J167" s="213">
        <f>ROUND(I167*H167,2)</f>
        <v>0</v>
      </c>
      <c r="K167" s="209" t="s">
        <v>19</v>
      </c>
      <c r="L167" s="47"/>
      <c r="M167" s="214" t="s">
        <v>19</v>
      </c>
      <c r="N167" s="215" t="s">
        <v>48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149</v>
      </c>
      <c r="AT167" s="218" t="s">
        <v>144</v>
      </c>
      <c r="AU167" s="218" t="s">
        <v>85</v>
      </c>
      <c r="AY167" s="20" t="s">
        <v>137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85</v>
      </c>
      <c r="BK167" s="219">
        <f>ROUND(I167*H167,2)</f>
        <v>0</v>
      </c>
      <c r="BL167" s="20" t="s">
        <v>149</v>
      </c>
      <c r="BM167" s="218" t="s">
        <v>898</v>
      </c>
    </row>
    <row r="168" s="2" customFormat="1" ht="16.5" customHeight="1">
      <c r="A168" s="41"/>
      <c r="B168" s="42"/>
      <c r="C168" s="207" t="s">
        <v>899</v>
      </c>
      <c r="D168" s="207" t="s">
        <v>144</v>
      </c>
      <c r="E168" s="208" t="s">
        <v>900</v>
      </c>
      <c r="F168" s="209" t="s">
        <v>901</v>
      </c>
      <c r="G168" s="210" t="s">
        <v>549</v>
      </c>
      <c r="H168" s="211">
        <v>1</v>
      </c>
      <c r="I168" s="212"/>
      <c r="J168" s="213">
        <f>ROUND(I168*H168,2)</f>
        <v>0</v>
      </c>
      <c r="K168" s="209" t="s">
        <v>19</v>
      </c>
      <c r="L168" s="47"/>
      <c r="M168" s="214" t="s">
        <v>19</v>
      </c>
      <c r="N168" s="215" t="s">
        <v>48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149</v>
      </c>
      <c r="AT168" s="218" t="s">
        <v>144</v>
      </c>
      <c r="AU168" s="218" t="s">
        <v>85</v>
      </c>
      <c r="AY168" s="20" t="s">
        <v>137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85</v>
      </c>
      <c r="BK168" s="219">
        <f>ROUND(I168*H168,2)</f>
        <v>0</v>
      </c>
      <c r="BL168" s="20" t="s">
        <v>149</v>
      </c>
      <c r="BM168" s="218" t="s">
        <v>902</v>
      </c>
    </row>
    <row r="169" s="2" customFormat="1" ht="16.5" customHeight="1">
      <c r="A169" s="41"/>
      <c r="B169" s="42"/>
      <c r="C169" s="207" t="s">
        <v>644</v>
      </c>
      <c r="D169" s="207" t="s">
        <v>144</v>
      </c>
      <c r="E169" s="208" t="s">
        <v>903</v>
      </c>
      <c r="F169" s="209" t="s">
        <v>698</v>
      </c>
      <c r="G169" s="210" t="s">
        <v>549</v>
      </c>
      <c r="H169" s="211">
        <v>1</v>
      </c>
      <c r="I169" s="212"/>
      <c r="J169" s="213">
        <f>ROUND(I169*H169,2)</f>
        <v>0</v>
      </c>
      <c r="K169" s="209" t="s">
        <v>19</v>
      </c>
      <c r="L169" s="47"/>
      <c r="M169" s="214" t="s">
        <v>19</v>
      </c>
      <c r="N169" s="215" t="s">
        <v>48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149</v>
      </c>
      <c r="AT169" s="218" t="s">
        <v>144</v>
      </c>
      <c r="AU169" s="218" t="s">
        <v>85</v>
      </c>
      <c r="AY169" s="20" t="s">
        <v>137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85</v>
      </c>
      <c r="BK169" s="219">
        <f>ROUND(I169*H169,2)</f>
        <v>0</v>
      </c>
      <c r="BL169" s="20" t="s">
        <v>149</v>
      </c>
      <c r="BM169" s="218" t="s">
        <v>904</v>
      </c>
    </row>
    <row r="170" s="2" customFormat="1">
      <c r="A170" s="41"/>
      <c r="B170" s="42"/>
      <c r="C170" s="43"/>
      <c r="D170" s="227" t="s">
        <v>905</v>
      </c>
      <c r="E170" s="43"/>
      <c r="F170" s="288" t="s">
        <v>906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905</v>
      </c>
      <c r="AU170" s="20" t="s">
        <v>85</v>
      </c>
    </row>
    <row r="171" s="2" customFormat="1" ht="24.15" customHeight="1">
      <c r="A171" s="41"/>
      <c r="B171" s="42"/>
      <c r="C171" s="207" t="s">
        <v>907</v>
      </c>
      <c r="D171" s="207" t="s">
        <v>144</v>
      </c>
      <c r="E171" s="208" t="s">
        <v>908</v>
      </c>
      <c r="F171" s="209" t="s">
        <v>909</v>
      </c>
      <c r="G171" s="210" t="s">
        <v>549</v>
      </c>
      <c r="H171" s="211">
        <v>1</v>
      </c>
      <c r="I171" s="212"/>
      <c r="J171" s="213">
        <f>ROUND(I171*H171,2)</f>
        <v>0</v>
      </c>
      <c r="K171" s="209" t="s">
        <v>19</v>
      </c>
      <c r="L171" s="47"/>
      <c r="M171" s="214" t="s">
        <v>19</v>
      </c>
      <c r="N171" s="215" t="s">
        <v>48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149</v>
      </c>
      <c r="AT171" s="218" t="s">
        <v>144</v>
      </c>
      <c r="AU171" s="218" t="s">
        <v>85</v>
      </c>
      <c r="AY171" s="20" t="s">
        <v>137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85</v>
      </c>
      <c r="BK171" s="219">
        <f>ROUND(I171*H171,2)</f>
        <v>0</v>
      </c>
      <c r="BL171" s="20" t="s">
        <v>149</v>
      </c>
      <c r="BM171" s="218" t="s">
        <v>910</v>
      </c>
    </row>
    <row r="172" s="2" customFormat="1">
      <c r="A172" s="41"/>
      <c r="B172" s="42"/>
      <c r="C172" s="43"/>
      <c r="D172" s="227" t="s">
        <v>905</v>
      </c>
      <c r="E172" s="43"/>
      <c r="F172" s="288" t="s">
        <v>906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905</v>
      </c>
      <c r="AU172" s="20" t="s">
        <v>85</v>
      </c>
    </row>
    <row r="173" s="2" customFormat="1" ht="24.15" customHeight="1">
      <c r="A173" s="41"/>
      <c r="B173" s="42"/>
      <c r="C173" s="207" t="s">
        <v>647</v>
      </c>
      <c r="D173" s="207" t="s">
        <v>144</v>
      </c>
      <c r="E173" s="208" t="s">
        <v>911</v>
      </c>
      <c r="F173" s="209" t="s">
        <v>704</v>
      </c>
      <c r="G173" s="210" t="s">
        <v>549</v>
      </c>
      <c r="H173" s="211">
        <v>1</v>
      </c>
      <c r="I173" s="212"/>
      <c r="J173" s="213">
        <f>ROUND(I173*H173,2)</f>
        <v>0</v>
      </c>
      <c r="K173" s="209" t="s">
        <v>19</v>
      </c>
      <c r="L173" s="47"/>
      <c r="M173" s="214" t="s">
        <v>19</v>
      </c>
      <c r="N173" s="215" t="s">
        <v>48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149</v>
      </c>
      <c r="AT173" s="218" t="s">
        <v>144</v>
      </c>
      <c r="AU173" s="218" t="s">
        <v>85</v>
      </c>
      <c r="AY173" s="20" t="s">
        <v>137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85</v>
      </c>
      <c r="BK173" s="219">
        <f>ROUND(I173*H173,2)</f>
        <v>0</v>
      </c>
      <c r="BL173" s="20" t="s">
        <v>149</v>
      </c>
      <c r="BM173" s="218" t="s">
        <v>912</v>
      </c>
    </row>
    <row r="174" s="2" customFormat="1">
      <c r="A174" s="41"/>
      <c r="B174" s="42"/>
      <c r="C174" s="43"/>
      <c r="D174" s="227" t="s">
        <v>905</v>
      </c>
      <c r="E174" s="43"/>
      <c r="F174" s="288" t="s">
        <v>906</v>
      </c>
      <c r="G174" s="43"/>
      <c r="H174" s="43"/>
      <c r="I174" s="222"/>
      <c r="J174" s="43"/>
      <c r="K174" s="43"/>
      <c r="L174" s="47"/>
      <c r="M174" s="289"/>
      <c r="N174" s="290"/>
      <c r="O174" s="285"/>
      <c r="P174" s="285"/>
      <c r="Q174" s="285"/>
      <c r="R174" s="285"/>
      <c r="S174" s="285"/>
      <c r="T174" s="29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905</v>
      </c>
      <c r="AU174" s="20" t="s">
        <v>85</v>
      </c>
    </row>
    <row r="175" s="2" customFormat="1" ht="6.96" customHeight="1">
      <c r="A175" s="41"/>
      <c r="B175" s="62"/>
      <c r="C175" s="63"/>
      <c r="D175" s="63"/>
      <c r="E175" s="63"/>
      <c r="F175" s="63"/>
      <c r="G175" s="63"/>
      <c r="H175" s="63"/>
      <c r="I175" s="63"/>
      <c r="J175" s="63"/>
      <c r="K175" s="63"/>
      <c r="L175" s="47"/>
      <c r="M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</sheetData>
  <sheetProtection sheet="1" autoFilter="0" formatColumns="0" formatRows="0" objects="1" scenarios="1" spinCount="100000" saltValue="7NPrdDZTtwlX2KuWlEN9rETezyI2OgywEoZJcZuQjC/21FvszUjjEOjIBJVCuVXLcnZDXvGE9OPD0XS2qQKmBQ==" hashValue="8f5/wM0ZczyeXX6Js7k3Sl7Ec5ZeXosu5B8+KZNgbU1fG1mdZzMUv7RXf94XvG6roLdWiZA0yGifbc/GGO9phw==" algorithmName="SHA-512" password="CC35"/>
  <autoFilter ref="C81:K174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87</v>
      </c>
    </row>
    <row r="4" s="1" customFormat="1" ht="24.96" customHeight="1">
      <c r="B4" s="23"/>
      <c r="D4" s="133" t="s">
        <v>100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MŠ Barevný svět Slezská č.p. 2011, Frýdek-Místek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913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21. 11. 2025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ROUND(J91,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ROUND((SUM(BE91:BE451)),  2)</f>
        <v>0</v>
      </c>
      <c r="G33" s="41"/>
      <c r="H33" s="41"/>
      <c r="I33" s="151">
        <v>0.20999999999999999</v>
      </c>
      <c r="J33" s="150">
        <f>ROUND(((SUM(BE91:BE451))*I33),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ROUND((SUM(BF91:BF451)),  2)</f>
        <v>0</v>
      </c>
      <c r="G34" s="41"/>
      <c r="H34" s="41"/>
      <c r="I34" s="151">
        <v>0.12</v>
      </c>
      <c r="J34" s="150">
        <f>ROUND(((SUM(BF91:BF451))*I34),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ROUND((SUM(BG91:BG451)),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ROUND((SUM(BH91:BH451)),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ROUND((SUM(BI91:BI451)),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MŠ Barevný svět Slezská č.p. 2011, Frýdek-Místek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04 - Silnoproudé elektroinstalace a MaR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p.č. 6810; k.ú. Frýdek</v>
      </c>
      <c r="G52" s="43"/>
      <c r="H52" s="43"/>
      <c r="I52" s="35" t="s">
        <v>23</v>
      </c>
      <c r="J52" s="75" t="str">
        <f>IF(J12="","",J12)</f>
        <v>21. 11. 2025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Statutární město Frýdek-Místek</v>
      </c>
      <c r="G54" s="43"/>
      <c r="H54" s="43"/>
      <c r="I54" s="35" t="s">
        <v>33</v>
      </c>
      <c r="J54" s="39" t="str">
        <f>E21</f>
        <v>MODAV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Jaroslav Stolička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104</v>
      </c>
      <c r="D57" s="165"/>
      <c r="E57" s="165"/>
      <c r="F57" s="165"/>
      <c r="G57" s="165"/>
      <c r="H57" s="165"/>
      <c r="I57" s="165"/>
      <c r="J57" s="166" t="s">
        <v>105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106</v>
      </c>
    </row>
    <row r="60" s="9" customFormat="1" ht="24.96" customHeight="1">
      <c r="A60" s="9"/>
      <c r="B60" s="168"/>
      <c r="C60" s="169"/>
      <c r="D60" s="170" t="s">
        <v>914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915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916</v>
      </c>
      <c r="E62" s="177"/>
      <c r="F62" s="177"/>
      <c r="G62" s="177"/>
      <c r="H62" s="177"/>
      <c r="I62" s="177"/>
      <c r="J62" s="178">
        <f>J122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917</v>
      </c>
      <c r="E63" s="177"/>
      <c r="F63" s="177"/>
      <c r="G63" s="177"/>
      <c r="H63" s="177"/>
      <c r="I63" s="177"/>
      <c r="J63" s="178">
        <f>J124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918</v>
      </c>
      <c r="E64" s="177"/>
      <c r="F64" s="177"/>
      <c r="G64" s="177"/>
      <c r="H64" s="177"/>
      <c r="I64" s="177"/>
      <c r="J64" s="178">
        <f>J141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919</v>
      </c>
      <c r="E65" s="177"/>
      <c r="F65" s="177"/>
      <c r="G65" s="177"/>
      <c r="H65" s="177"/>
      <c r="I65" s="177"/>
      <c r="J65" s="178">
        <f>J173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920</v>
      </c>
      <c r="E66" s="177"/>
      <c r="F66" s="177"/>
      <c r="G66" s="177"/>
      <c r="H66" s="177"/>
      <c r="I66" s="177"/>
      <c r="J66" s="178">
        <f>J195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921</v>
      </c>
      <c r="E67" s="177"/>
      <c r="F67" s="177"/>
      <c r="G67" s="177"/>
      <c r="H67" s="177"/>
      <c r="I67" s="177"/>
      <c r="J67" s="178">
        <f>J276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922</v>
      </c>
      <c r="E68" s="177"/>
      <c r="F68" s="177"/>
      <c r="G68" s="177"/>
      <c r="H68" s="177"/>
      <c r="I68" s="177"/>
      <c r="J68" s="178">
        <f>J338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923</v>
      </c>
      <c r="E69" s="177"/>
      <c r="F69" s="177"/>
      <c r="G69" s="177"/>
      <c r="H69" s="177"/>
      <c r="I69" s="177"/>
      <c r="J69" s="178">
        <f>J380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924</v>
      </c>
      <c r="E70" s="177"/>
      <c r="F70" s="177"/>
      <c r="G70" s="177"/>
      <c r="H70" s="177"/>
      <c r="I70" s="177"/>
      <c r="J70" s="178">
        <f>J386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925</v>
      </c>
      <c r="E71" s="177"/>
      <c r="F71" s="177"/>
      <c r="G71" s="177"/>
      <c r="H71" s="177"/>
      <c r="I71" s="177"/>
      <c r="J71" s="178">
        <f>J436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122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63" t="str">
        <f>E7</f>
        <v>Rekonstrukce MŠ Barevný svět Slezská č.p. 2011, Frýdek-Místek</v>
      </c>
      <c r="F81" s="35"/>
      <c r="G81" s="35"/>
      <c r="H81" s="35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101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04 - Silnoproudé elektroinstalace a MaR</v>
      </c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F12</f>
        <v>p.č. 6810; k.ú. Frýdek</v>
      </c>
      <c r="G85" s="43"/>
      <c r="H85" s="43"/>
      <c r="I85" s="35" t="s">
        <v>23</v>
      </c>
      <c r="J85" s="75" t="str">
        <f>IF(J12="","",J12)</f>
        <v>21. 11. 2025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25</v>
      </c>
      <c r="D87" s="43"/>
      <c r="E87" s="43"/>
      <c r="F87" s="30" t="str">
        <f>E15</f>
        <v>Statutární město Frýdek-Místek</v>
      </c>
      <c r="G87" s="43"/>
      <c r="H87" s="43"/>
      <c r="I87" s="35" t="s">
        <v>33</v>
      </c>
      <c r="J87" s="39" t="str">
        <f>E21</f>
        <v>MODAV projekt s.r.o.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31</v>
      </c>
      <c r="D88" s="43"/>
      <c r="E88" s="43"/>
      <c r="F88" s="30" t="str">
        <f>IF(E18="","",E18)</f>
        <v>Vyplň údaj</v>
      </c>
      <c r="G88" s="43"/>
      <c r="H88" s="43"/>
      <c r="I88" s="35" t="s">
        <v>38</v>
      </c>
      <c r="J88" s="39" t="str">
        <f>E24</f>
        <v>Ing. Jaroslav Stolička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0"/>
      <c r="B90" s="181"/>
      <c r="C90" s="182" t="s">
        <v>123</v>
      </c>
      <c r="D90" s="183" t="s">
        <v>62</v>
      </c>
      <c r="E90" s="183" t="s">
        <v>58</v>
      </c>
      <c r="F90" s="183" t="s">
        <v>59</v>
      </c>
      <c r="G90" s="183" t="s">
        <v>124</v>
      </c>
      <c r="H90" s="183" t="s">
        <v>125</v>
      </c>
      <c r="I90" s="183" t="s">
        <v>126</v>
      </c>
      <c r="J90" s="183" t="s">
        <v>105</v>
      </c>
      <c r="K90" s="184" t="s">
        <v>127</v>
      </c>
      <c r="L90" s="185"/>
      <c r="M90" s="95" t="s">
        <v>19</v>
      </c>
      <c r="N90" s="96" t="s">
        <v>47</v>
      </c>
      <c r="O90" s="96" t="s">
        <v>128</v>
      </c>
      <c r="P90" s="96" t="s">
        <v>129</v>
      </c>
      <c r="Q90" s="96" t="s">
        <v>130</v>
      </c>
      <c r="R90" s="96" t="s">
        <v>131</v>
      </c>
      <c r="S90" s="96" t="s">
        <v>132</v>
      </c>
      <c r="T90" s="97" t="s">
        <v>133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1"/>
      <c r="B91" s="42"/>
      <c r="C91" s="102" t="s">
        <v>134</v>
      </c>
      <c r="D91" s="43"/>
      <c r="E91" s="43"/>
      <c r="F91" s="43"/>
      <c r="G91" s="43"/>
      <c r="H91" s="43"/>
      <c r="I91" s="43"/>
      <c r="J91" s="186">
        <f>BK91</f>
        <v>0</v>
      </c>
      <c r="K91" s="43"/>
      <c r="L91" s="47"/>
      <c r="M91" s="98"/>
      <c r="N91" s="187"/>
      <c r="O91" s="99"/>
      <c r="P91" s="188">
        <f>P92</f>
        <v>0</v>
      </c>
      <c r="Q91" s="99"/>
      <c r="R91" s="188">
        <f>R92</f>
        <v>0</v>
      </c>
      <c r="S91" s="99"/>
      <c r="T91" s="189">
        <f>T92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76</v>
      </c>
      <c r="AU91" s="20" t="s">
        <v>106</v>
      </c>
      <c r="BK91" s="190">
        <f>BK92</f>
        <v>0</v>
      </c>
    </row>
    <row r="92" s="12" customFormat="1" ht="25.92" customHeight="1">
      <c r="A92" s="12"/>
      <c r="B92" s="191"/>
      <c r="C92" s="192"/>
      <c r="D92" s="193" t="s">
        <v>76</v>
      </c>
      <c r="E92" s="194" t="s">
        <v>926</v>
      </c>
      <c r="F92" s="194" t="s">
        <v>927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P93+P122+P124+P141+P173+P195+P276+P338+P380+P386+P436</f>
        <v>0</v>
      </c>
      <c r="Q92" s="199"/>
      <c r="R92" s="200">
        <f>R93+R122+R124+R141+R173+R195+R276+R338+R380+R386+R436</f>
        <v>0</v>
      </c>
      <c r="S92" s="199"/>
      <c r="T92" s="201">
        <f>T93+T122+T124+T141+T173+T195+T276+T338+T380+T386+T436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85</v>
      </c>
      <c r="AT92" s="203" t="s">
        <v>76</v>
      </c>
      <c r="AU92" s="203" t="s">
        <v>77</v>
      </c>
      <c r="AY92" s="202" t="s">
        <v>137</v>
      </c>
      <c r="BK92" s="204">
        <f>BK93+BK122+BK124+BK141+BK173+BK195+BK276+BK338+BK380+BK386+BK436</f>
        <v>0</v>
      </c>
    </row>
    <row r="93" s="12" customFormat="1" ht="22.8" customHeight="1">
      <c r="A93" s="12"/>
      <c r="B93" s="191"/>
      <c r="C93" s="192"/>
      <c r="D93" s="193" t="s">
        <v>76</v>
      </c>
      <c r="E93" s="205" t="s">
        <v>928</v>
      </c>
      <c r="F93" s="205" t="s">
        <v>929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SUM(P94:P121)</f>
        <v>0</v>
      </c>
      <c r="Q93" s="199"/>
      <c r="R93" s="200">
        <f>SUM(R94:R121)</f>
        <v>0</v>
      </c>
      <c r="S93" s="199"/>
      <c r="T93" s="201">
        <f>SUM(T94:T121)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85</v>
      </c>
      <c r="AT93" s="203" t="s">
        <v>76</v>
      </c>
      <c r="AU93" s="203" t="s">
        <v>85</v>
      </c>
      <c r="AY93" s="202" t="s">
        <v>137</v>
      </c>
      <c r="BK93" s="204">
        <f>SUM(BK94:BK121)</f>
        <v>0</v>
      </c>
    </row>
    <row r="94" s="2" customFormat="1" ht="24.15" customHeight="1">
      <c r="A94" s="41"/>
      <c r="B94" s="42"/>
      <c r="C94" s="207" t="s">
        <v>85</v>
      </c>
      <c r="D94" s="207" t="s">
        <v>144</v>
      </c>
      <c r="E94" s="208" t="s">
        <v>930</v>
      </c>
      <c r="F94" s="209" t="s">
        <v>931</v>
      </c>
      <c r="G94" s="210" t="s">
        <v>288</v>
      </c>
      <c r="H94" s="211">
        <v>2</v>
      </c>
      <c r="I94" s="212"/>
      <c r="J94" s="213">
        <f>ROUND(I94*H94,2)</f>
        <v>0</v>
      </c>
      <c r="K94" s="209" t="s">
        <v>148</v>
      </c>
      <c r="L94" s="47"/>
      <c r="M94" s="214" t="s">
        <v>19</v>
      </c>
      <c r="N94" s="215" t="s">
        <v>48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149</v>
      </c>
      <c r="AT94" s="218" t="s">
        <v>144</v>
      </c>
      <c r="AU94" s="218" t="s">
        <v>87</v>
      </c>
      <c r="AY94" s="20" t="s">
        <v>137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85</v>
      </c>
      <c r="BK94" s="219">
        <f>ROUND(I94*H94,2)</f>
        <v>0</v>
      </c>
      <c r="BL94" s="20" t="s">
        <v>149</v>
      </c>
      <c r="BM94" s="218" t="s">
        <v>87</v>
      </c>
    </row>
    <row r="95" s="2" customFormat="1">
      <c r="A95" s="41"/>
      <c r="B95" s="42"/>
      <c r="C95" s="43"/>
      <c r="D95" s="220" t="s">
        <v>151</v>
      </c>
      <c r="E95" s="43"/>
      <c r="F95" s="221" t="s">
        <v>932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151</v>
      </c>
      <c r="AU95" s="20" t="s">
        <v>87</v>
      </c>
    </row>
    <row r="96" s="14" customFormat="1">
      <c r="A96" s="14"/>
      <c r="B96" s="236"/>
      <c r="C96" s="237"/>
      <c r="D96" s="227" t="s">
        <v>153</v>
      </c>
      <c r="E96" s="238" t="s">
        <v>19</v>
      </c>
      <c r="F96" s="239" t="s">
        <v>933</v>
      </c>
      <c r="G96" s="237"/>
      <c r="H96" s="240">
        <v>2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153</v>
      </c>
      <c r="AU96" s="246" t="s">
        <v>87</v>
      </c>
      <c r="AV96" s="14" t="s">
        <v>87</v>
      </c>
      <c r="AW96" s="14" t="s">
        <v>37</v>
      </c>
      <c r="AX96" s="14" t="s">
        <v>77</v>
      </c>
      <c r="AY96" s="246" t="s">
        <v>137</v>
      </c>
    </row>
    <row r="97" s="16" customFormat="1">
      <c r="A97" s="16"/>
      <c r="B97" s="258"/>
      <c r="C97" s="259"/>
      <c r="D97" s="227" t="s">
        <v>153</v>
      </c>
      <c r="E97" s="260" t="s">
        <v>19</v>
      </c>
      <c r="F97" s="261" t="s">
        <v>161</v>
      </c>
      <c r="G97" s="259"/>
      <c r="H97" s="262">
        <v>2</v>
      </c>
      <c r="I97" s="263"/>
      <c r="J97" s="259"/>
      <c r="K97" s="259"/>
      <c r="L97" s="264"/>
      <c r="M97" s="265"/>
      <c r="N97" s="266"/>
      <c r="O97" s="266"/>
      <c r="P97" s="266"/>
      <c r="Q97" s="266"/>
      <c r="R97" s="266"/>
      <c r="S97" s="266"/>
      <c r="T97" s="267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T97" s="268" t="s">
        <v>153</v>
      </c>
      <c r="AU97" s="268" t="s">
        <v>87</v>
      </c>
      <c r="AV97" s="16" t="s">
        <v>149</v>
      </c>
      <c r="AW97" s="16" t="s">
        <v>37</v>
      </c>
      <c r="AX97" s="16" t="s">
        <v>85</v>
      </c>
      <c r="AY97" s="268" t="s">
        <v>137</v>
      </c>
    </row>
    <row r="98" s="2" customFormat="1" ht="24.15" customHeight="1">
      <c r="A98" s="41"/>
      <c r="B98" s="42"/>
      <c r="C98" s="269" t="s">
        <v>87</v>
      </c>
      <c r="D98" s="269" t="s">
        <v>312</v>
      </c>
      <c r="E98" s="270" t="s">
        <v>934</v>
      </c>
      <c r="F98" s="271" t="s">
        <v>935</v>
      </c>
      <c r="G98" s="272" t="s">
        <v>288</v>
      </c>
      <c r="H98" s="273">
        <v>2</v>
      </c>
      <c r="I98" s="274"/>
      <c r="J98" s="275">
        <f>ROUND(I98*H98,2)</f>
        <v>0</v>
      </c>
      <c r="K98" s="271" t="s">
        <v>148</v>
      </c>
      <c r="L98" s="276"/>
      <c r="M98" s="277" t="s">
        <v>19</v>
      </c>
      <c r="N98" s="278" t="s">
        <v>48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224</v>
      </c>
      <c r="AT98" s="218" t="s">
        <v>312</v>
      </c>
      <c r="AU98" s="218" t="s">
        <v>87</v>
      </c>
      <c r="AY98" s="20" t="s">
        <v>137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85</v>
      </c>
      <c r="BK98" s="219">
        <f>ROUND(I98*H98,2)</f>
        <v>0</v>
      </c>
      <c r="BL98" s="20" t="s">
        <v>149</v>
      </c>
      <c r="BM98" s="218" t="s">
        <v>149</v>
      </c>
    </row>
    <row r="99" s="2" customFormat="1" ht="16.5" customHeight="1">
      <c r="A99" s="41"/>
      <c r="B99" s="42"/>
      <c r="C99" s="269" t="s">
        <v>138</v>
      </c>
      <c r="D99" s="269" t="s">
        <v>312</v>
      </c>
      <c r="E99" s="270" t="s">
        <v>936</v>
      </c>
      <c r="F99" s="271" t="s">
        <v>937</v>
      </c>
      <c r="G99" s="272" t="s">
        <v>288</v>
      </c>
      <c r="H99" s="273">
        <v>2</v>
      </c>
      <c r="I99" s="274"/>
      <c r="J99" s="275">
        <f>ROUND(I99*H99,2)</f>
        <v>0</v>
      </c>
      <c r="K99" s="271" t="s">
        <v>148</v>
      </c>
      <c r="L99" s="276"/>
      <c r="M99" s="277" t="s">
        <v>19</v>
      </c>
      <c r="N99" s="278" t="s">
        <v>48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224</v>
      </c>
      <c r="AT99" s="218" t="s">
        <v>312</v>
      </c>
      <c r="AU99" s="218" t="s">
        <v>87</v>
      </c>
      <c r="AY99" s="20" t="s">
        <v>137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85</v>
      </c>
      <c r="BK99" s="219">
        <f>ROUND(I99*H99,2)</f>
        <v>0</v>
      </c>
      <c r="BL99" s="20" t="s">
        <v>149</v>
      </c>
      <c r="BM99" s="218" t="s">
        <v>140</v>
      </c>
    </row>
    <row r="100" s="2" customFormat="1" ht="16.5" customHeight="1">
      <c r="A100" s="41"/>
      <c r="B100" s="42"/>
      <c r="C100" s="269" t="s">
        <v>149</v>
      </c>
      <c r="D100" s="269" t="s">
        <v>312</v>
      </c>
      <c r="E100" s="270" t="s">
        <v>938</v>
      </c>
      <c r="F100" s="271" t="s">
        <v>939</v>
      </c>
      <c r="G100" s="272" t="s">
        <v>288</v>
      </c>
      <c r="H100" s="273">
        <v>2</v>
      </c>
      <c r="I100" s="274"/>
      <c r="J100" s="275">
        <f>ROUND(I100*H100,2)</f>
        <v>0</v>
      </c>
      <c r="K100" s="271" t="s">
        <v>148</v>
      </c>
      <c r="L100" s="276"/>
      <c r="M100" s="277" t="s">
        <v>19</v>
      </c>
      <c r="N100" s="278" t="s">
        <v>48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224</v>
      </c>
      <c r="AT100" s="218" t="s">
        <v>312</v>
      </c>
      <c r="AU100" s="218" t="s">
        <v>87</v>
      </c>
      <c r="AY100" s="20" t="s">
        <v>137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85</v>
      </c>
      <c r="BK100" s="219">
        <f>ROUND(I100*H100,2)</f>
        <v>0</v>
      </c>
      <c r="BL100" s="20" t="s">
        <v>149</v>
      </c>
      <c r="BM100" s="218" t="s">
        <v>224</v>
      </c>
    </row>
    <row r="101" s="2" customFormat="1" ht="24.15" customHeight="1">
      <c r="A101" s="41"/>
      <c r="B101" s="42"/>
      <c r="C101" s="207" t="s">
        <v>207</v>
      </c>
      <c r="D101" s="207" t="s">
        <v>144</v>
      </c>
      <c r="E101" s="208" t="s">
        <v>940</v>
      </c>
      <c r="F101" s="209" t="s">
        <v>941</v>
      </c>
      <c r="G101" s="210" t="s">
        <v>288</v>
      </c>
      <c r="H101" s="211">
        <v>1</v>
      </c>
      <c r="I101" s="212"/>
      <c r="J101" s="213">
        <f>ROUND(I101*H101,2)</f>
        <v>0</v>
      </c>
      <c r="K101" s="209" t="s">
        <v>148</v>
      </c>
      <c r="L101" s="47"/>
      <c r="M101" s="214" t="s">
        <v>19</v>
      </c>
      <c r="N101" s="215" t="s">
        <v>48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149</v>
      </c>
      <c r="AT101" s="218" t="s">
        <v>144</v>
      </c>
      <c r="AU101" s="218" t="s">
        <v>87</v>
      </c>
      <c r="AY101" s="20" t="s">
        <v>137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85</v>
      </c>
      <c r="BK101" s="219">
        <f>ROUND(I101*H101,2)</f>
        <v>0</v>
      </c>
      <c r="BL101" s="20" t="s">
        <v>149</v>
      </c>
      <c r="BM101" s="218" t="s">
        <v>234</v>
      </c>
    </row>
    <row r="102" s="2" customFormat="1">
      <c r="A102" s="41"/>
      <c r="B102" s="42"/>
      <c r="C102" s="43"/>
      <c r="D102" s="220" t="s">
        <v>151</v>
      </c>
      <c r="E102" s="43"/>
      <c r="F102" s="221" t="s">
        <v>942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151</v>
      </c>
      <c r="AU102" s="20" t="s">
        <v>87</v>
      </c>
    </row>
    <row r="103" s="14" customFormat="1">
      <c r="A103" s="14"/>
      <c r="B103" s="236"/>
      <c r="C103" s="237"/>
      <c r="D103" s="227" t="s">
        <v>153</v>
      </c>
      <c r="E103" s="238" t="s">
        <v>19</v>
      </c>
      <c r="F103" s="239" t="s">
        <v>943</v>
      </c>
      <c r="G103" s="237"/>
      <c r="H103" s="240">
        <v>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153</v>
      </c>
      <c r="AU103" s="246" t="s">
        <v>87</v>
      </c>
      <c r="AV103" s="14" t="s">
        <v>87</v>
      </c>
      <c r="AW103" s="14" t="s">
        <v>37</v>
      </c>
      <c r="AX103" s="14" t="s">
        <v>77</v>
      </c>
      <c r="AY103" s="246" t="s">
        <v>137</v>
      </c>
    </row>
    <row r="104" s="16" customFormat="1">
      <c r="A104" s="16"/>
      <c r="B104" s="258"/>
      <c r="C104" s="259"/>
      <c r="D104" s="227" t="s">
        <v>153</v>
      </c>
      <c r="E104" s="260" t="s">
        <v>19</v>
      </c>
      <c r="F104" s="261" t="s">
        <v>161</v>
      </c>
      <c r="G104" s="259"/>
      <c r="H104" s="262">
        <v>1</v>
      </c>
      <c r="I104" s="263"/>
      <c r="J104" s="259"/>
      <c r="K104" s="259"/>
      <c r="L104" s="264"/>
      <c r="M104" s="265"/>
      <c r="N104" s="266"/>
      <c r="O104" s="266"/>
      <c r="P104" s="266"/>
      <c r="Q104" s="266"/>
      <c r="R104" s="266"/>
      <c r="S104" s="266"/>
      <c r="T104" s="267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68" t="s">
        <v>153</v>
      </c>
      <c r="AU104" s="268" t="s">
        <v>87</v>
      </c>
      <c r="AV104" s="16" t="s">
        <v>149</v>
      </c>
      <c r="AW104" s="16" t="s">
        <v>37</v>
      </c>
      <c r="AX104" s="16" t="s">
        <v>85</v>
      </c>
      <c r="AY104" s="268" t="s">
        <v>137</v>
      </c>
    </row>
    <row r="105" s="2" customFormat="1" ht="24.15" customHeight="1">
      <c r="A105" s="41"/>
      <c r="B105" s="42"/>
      <c r="C105" s="269" t="s">
        <v>140</v>
      </c>
      <c r="D105" s="269" t="s">
        <v>312</v>
      </c>
      <c r="E105" s="270" t="s">
        <v>944</v>
      </c>
      <c r="F105" s="271" t="s">
        <v>945</v>
      </c>
      <c r="G105" s="272" t="s">
        <v>288</v>
      </c>
      <c r="H105" s="273">
        <v>1</v>
      </c>
      <c r="I105" s="274"/>
      <c r="J105" s="275">
        <f>ROUND(I105*H105,2)</f>
        <v>0</v>
      </c>
      <c r="K105" s="271" t="s">
        <v>148</v>
      </c>
      <c r="L105" s="276"/>
      <c r="M105" s="277" t="s">
        <v>19</v>
      </c>
      <c r="N105" s="278" t="s">
        <v>48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224</v>
      </c>
      <c r="AT105" s="218" t="s">
        <v>312</v>
      </c>
      <c r="AU105" s="218" t="s">
        <v>87</v>
      </c>
      <c r="AY105" s="20" t="s">
        <v>137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85</v>
      </c>
      <c r="BK105" s="219">
        <f>ROUND(I105*H105,2)</f>
        <v>0</v>
      </c>
      <c r="BL105" s="20" t="s">
        <v>149</v>
      </c>
      <c r="BM105" s="218" t="s">
        <v>8</v>
      </c>
    </row>
    <row r="106" s="2" customFormat="1" ht="16.5" customHeight="1">
      <c r="A106" s="41"/>
      <c r="B106" s="42"/>
      <c r="C106" s="269" t="s">
        <v>219</v>
      </c>
      <c r="D106" s="269" t="s">
        <v>312</v>
      </c>
      <c r="E106" s="270" t="s">
        <v>946</v>
      </c>
      <c r="F106" s="271" t="s">
        <v>947</v>
      </c>
      <c r="G106" s="272" t="s">
        <v>288</v>
      </c>
      <c r="H106" s="273">
        <v>1</v>
      </c>
      <c r="I106" s="274"/>
      <c r="J106" s="275">
        <f>ROUND(I106*H106,2)</f>
        <v>0</v>
      </c>
      <c r="K106" s="271" t="s">
        <v>148</v>
      </c>
      <c r="L106" s="276"/>
      <c r="M106" s="277" t="s">
        <v>19</v>
      </c>
      <c r="N106" s="278" t="s">
        <v>48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224</v>
      </c>
      <c r="AT106" s="218" t="s">
        <v>312</v>
      </c>
      <c r="AU106" s="218" t="s">
        <v>87</v>
      </c>
      <c r="AY106" s="20" t="s">
        <v>137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85</v>
      </c>
      <c r="BK106" s="219">
        <f>ROUND(I106*H106,2)</f>
        <v>0</v>
      </c>
      <c r="BL106" s="20" t="s">
        <v>149</v>
      </c>
      <c r="BM106" s="218" t="s">
        <v>261</v>
      </c>
    </row>
    <row r="107" s="2" customFormat="1" ht="16.5" customHeight="1">
      <c r="A107" s="41"/>
      <c r="B107" s="42"/>
      <c r="C107" s="269" t="s">
        <v>224</v>
      </c>
      <c r="D107" s="269" t="s">
        <v>312</v>
      </c>
      <c r="E107" s="270" t="s">
        <v>938</v>
      </c>
      <c r="F107" s="271" t="s">
        <v>939</v>
      </c>
      <c r="G107" s="272" t="s">
        <v>288</v>
      </c>
      <c r="H107" s="273">
        <v>1</v>
      </c>
      <c r="I107" s="274"/>
      <c r="J107" s="275">
        <f>ROUND(I107*H107,2)</f>
        <v>0</v>
      </c>
      <c r="K107" s="271" t="s">
        <v>148</v>
      </c>
      <c r="L107" s="276"/>
      <c r="M107" s="277" t="s">
        <v>19</v>
      </c>
      <c r="N107" s="278" t="s">
        <v>48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224</v>
      </c>
      <c r="AT107" s="218" t="s">
        <v>312</v>
      </c>
      <c r="AU107" s="218" t="s">
        <v>87</v>
      </c>
      <c r="AY107" s="20" t="s">
        <v>137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85</v>
      </c>
      <c r="BK107" s="219">
        <f>ROUND(I107*H107,2)</f>
        <v>0</v>
      </c>
      <c r="BL107" s="20" t="s">
        <v>149</v>
      </c>
      <c r="BM107" s="218" t="s">
        <v>252</v>
      </c>
    </row>
    <row r="108" s="2" customFormat="1" ht="24.15" customHeight="1">
      <c r="A108" s="41"/>
      <c r="B108" s="42"/>
      <c r="C108" s="207" t="s">
        <v>196</v>
      </c>
      <c r="D108" s="207" t="s">
        <v>144</v>
      </c>
      <c r="E108" s="208" t="s">
        <v>948</v>
      </c>
      <c r="F108" s="209" t="s">
        <v>949</v>
      </c>
      <c r="G108" s="210" t="s">
        <v>288</v>
      </c>
      <c r="H108" s="211">
        <v>1</v>
      </c>
      <c r="I108" s="212"/>
      <c r="J108" s="213">
        <f>ROUND(I108*H108,2)</f>
        <v>0</v>
      </c>
      <c r="K108" s="209" t="s">
        <v>148</v>
      </c>
      <c r="L108" s="47"/>
      <c r="M108" s="214" t="s">
        <v>19</v>
      </c>
      <c r="N108" s="215" t="s">
        <v>48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149</v>
      </c>
      <c r="AT108" s="218" t="s">
        <v>144</v>
      </c>
      <c r="AU108" s="218" t="s">
        <v>87</v>
      </c>
      <c r="AY108" s="20" t="s">
        <v>137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85</v>
      </c>
      <c r="BK108" s="219">
        <f>ROUND(I108*H108,2)</f>
        <v>0</v>
      </c>
      <c r="BL108" s="20" t="s">
        <v>149</v>
      </c>
      <c r="BM108" s="218" t="s">
        <v>290</v>
      </c>
    </row>
    <row r="109" s="2" customFormat="1">
      <c r="A109" s="41"/>
      <c r="B109" s="42"/>
      <c r="C109" s="43"/>
      <c r="D109" s="220" t="s">
        <v>151</v>
      </c>
      <c r="E109" s="43"/>
      <c r="F109" s="221" t="s">
        <v>950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151</v>
      </c>
      <c r="AU109" s="20" t="s">
        <v>87</v>
      </c>
    </row>
    <row r="110" s="14" customFormat="1">
      <c r="A110" s="14"/>
      <c r="B110" s="236"/>
      <c r="C110" s="237"/>
      <c r="D110" s="227" t="s">
        <v>153</v>
      </c>
      <c r="E110" s="238" t="s">
        <v>19</v>
      </c>
      <c r="F110" s="239" t="s">
        <v>951</v>
      </c>
      <c r="G110" s="237"/>
      <c r="H110" s="240">
        <v>1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153</v>
      </c>
      <c r="AU110" s="246" t="s">
        <v>87</v>
      </c>
      <c r="AV110" s="14" t="s">
        <v>87</v>
      </c>
      <c r="AW110" s="14" t="s">
        <v>37</v>
      </c>
      <c r="AX110" s="14" t="s">
        <v>77</v>
      </c>
      <c r="AY110" s="246" t="s">
        <v>137</v>
      </c>
    </row>
    <row r="111" s="16" customFormat="1">
      <c r="A111" s="16"/>
      <c r="B111" s="258"/>
      <c r="C111" s="259"/>
      <c r="D111" s="227" t="s">
        <v>153</v>
      </c>
      <c r="E111" s="260" t="s">
        <v>19</v>
      </c>
      <c r="F111" s="261" t="s">
        <v>161</v>
      </c>
      <c r="G111" s="259"/>
      <c r="H111" s="262">
        <v>1</v>
      </c>
      <c r="I111" s="263"/>
      <c r="J111" s="259"/>
      <c r="K111" s="259"/>
      <c r="L111" s="264"/>
      <c r="M111" s="265"/>
      <c r="N111" s="266"/>
      <c r="O111" s="266"/>
      <c r="P111" s="266"/>
      <c r="Q111" s="266"/>
      <c r="R111" s="266"/>
      <c r="S111" s="266"/>
      <c r="T111" s="267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T111" s="268" t="s">
        <v>153</v>
      </c>
      <c r="AU111" s="268" t="s">
        <v>87</v>
      </c>
      <c r="AV111" s="16" t="s">
        <v>149</v>
      </c>
      <c r="AW111" s="16" t="s">
        <v>37</v>
      </c>
      <c r="AX111" s="16" t="s">
        <v>85</v>
      </c>
      <c r="AY111" s="268" t="s">
        <v>137</v>
      </c>
    </row>
    <row r="112" s="2" customFormat="1" ht="24.15" customHeight="1">
      <c r="A112" s="41"/>
      <c r="B112" s="42"/>
      <c r="C112" s="269" t="s">
        <v>234</v>
      </c>
      <c r="D112" s="269" t="s">
        <v>312</v>
      </c>
      <c r="E112" s="270" t="s">
        <v>952</v>
      </c>
      <c r="F112" s="271" t="s">
        <v>953</v>
      </c>
      <c r="G112" s="272" t="s">
        <v>288</v>
      </c>
      <c r="H112" s="273">
        <v>1</v>
      </c>
      <c r="I112" s="274"/>
      <c r="J112" s="275">
        <f>ROUND(I112*H112,2)</f>
        <v>0</v>
      </c>
      <c r="K112" s="271" t="s">
        <v>148</v>
      </c>
      <c r="L112" s="276"/>
      <c r="M112" s="277" t="s">
        <v>19</v>
      </c>
      <c r="N112" s="278" t="s">
        <v>48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224</v>
      </c>
      <c r="AT112" s="218" t="s">
        <v>312</v>
      </c>
      <c r="AU112" s="218" t="s">
        <v>87</v>
      </c>
      <c r="AY112" s="20" t="s">
        <v>137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85</v>
      </c>
      <c r="BK112" s="219">
        <f>ROUND(I112*H112,2)</f>
        <v>0</v>
      </c>
      <c r="BL112" s="20" t="s">
        <v>149</v>
      </c>
      <c r="BM112" s="218" t="s">
        <v>302</v>
      </c>
    </row>
    <row r="113" s="2" customFormat="1" ht="16.5" customHeight="1">
      <c r="A113" s="41"/>
      <c r="B113" s="42"/>
      <c r="C113" s="269" t="s">
        <v>241</v>
      </c>
      <c r="D113" s="269" t="s">
        <v>312</v>
      </c>
      <c r="E113" s="270" t="s">
        <v>954</v>
      </c>
      <c r="F113" s="271" t="s">
        <v>955</v>
      </c>
      <c r="G113" s="272" t="s">
        <v>288</v>
      </c>
      <c r="H113" s="273">
        <v>1</v>
      </c>
      <c r="I113" s="274"/>
      <c r="J113" s="275">
        <f>ROUND(I113*H113,2)</f>
        <v>0</v>
      </c>
      <c r="K113" s="271" t="s">
        <v>148</v>
      </c>
      <c r="L113" s="276"/>
      <c r="M113" s="277" t="s">
        <v>19</v>
      </c>
      <c r="N113" s="278" t="s">
        <v>48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224</v>
      </c>
      <c r="AT113" s="218" t="s">
        <v>312</v>
      </c>
      <c r="AU113" s="218" t="s">
        <v>87</v>
      </c>
      <c r="AY113" s="20" t="s">
        <v>137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85</v>
      </c>
      <c r="BK113" s="219">
        <f>ROUND(I113*H113,2)</f>
        <v>0</v>
      </c>
      <c r="BL113" s="20" t="s">
        <v>149</v>
      </c>
      <c r="BM113" s="218" t="s">
        <v>311</v>
      </c>
    </row>
    <row r="114" s="2" customFormat="1" ht="16.5" customHeight="1">
      <c r="A114" s="41"/>
      <c r="B114" s="42"/>
      <c r="C114" s="269" t="s">
        <v>8</v>
      </c>
      <c r="D114" s="269" t="s">
        <v>312</v>
      </c>
      <c r="E114" s="270" t="s">
        <v>938</v>
      </c>
      <c r="F114" s="271" t="s">
        <v>939</v>
      </c>
      <c r="G114" s="272" t="s">
        <v>288</v>
      </c>
      <c r="H114" s="273">
        <v>1</v>
      </c>
      <c r="I114" s="274"/>
      <c r="J114" s="275">
        <f>ROUND(I114*H114,2)</f>
        <v>0</v>
      </c>
      <c r="K114" s="271" t="s">
        <v>148</v>
      </c>
      <c r="L114" s="276"/>
      <c r="M114" s="277" t="s">
        <v>19</v>
      </c>
      <c r="N114" s="278" t="s">
        <v>48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224</v>
      </c>
      <c r="AT114" s="218" t="s">
        <v>312</v>
      </c>
      <c r="AU114" s="218" t="s">
        <v>87</v>
      </c>
      <c r="AY114" s="20" t="s">
        <v>137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85</v>
      </c>
      <c r="BK114" s="219">
        <f>ROUND(I114*H114,2)</f>
        <v>0</v>
      </c>
      <c r="BL114" s="20" t="s">
        <v>149</v>
      </c>
      <c r="BM114" s="218" t="s">
        <v>325</v>
      </c>
    </row>
    <row r="115" s="2" customFormat="1" ht="37.8" customHeight="1">
      <c r="A115" s="41"/>
      <c r="B115" s="42"/>
      <c r="C115" s="207" t="s">
        <v>256</v>
      </c>
      <c r="D115" s="207" t="s">
        <v>144</v>
      </c>
      <c r="E115" s="208" t="s">
        <v>956</v>
      </c>
      <c r="F115" s="209" t="s">
        <v>957</v>
      </c>
      <c r="G115" s="210" t="s">
        <v>288</v>
      </c>
      <c r="H115" s="211">
        <v>1</v>
      </c>
      <c r="I115" s="212"/>
      <c r="J115" s="213">
        <f>ROUND(I115*H115,2)</f>
        <v>0</v>
      </c>
      <c r="K115" s="209" t="s">
        <v>148</v>
      </c>
      <c r="L115" s="47"/>
      <c r="M115" s="214" t="s">
        <v>19</v>
      </c>
      <c r="N115" s="215" t="s">
        <v>48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149</v>
      </c>
      <c r="AT115" s="218" t="s">
        <v>144</v>
      </c>
      <c r="AU115" s="218" t="s">
        <v>87</v>
      </c>
      <c r="AY115" s="20" t="s">
        <v>137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85</v>
      </c>
      <c r="BK115" s="219">
        <f>ROUND(I115*H115,2)</f>
        <v>0</v>
      </c>
      <c r="BL115" s="20" t="s">
        <v>149</v>
      </c>
      <c r="BM115" s="218" t="s">
        <v>338</v>
      </c>
    </row>
    <row r="116" s="2" customFormat="1">
      <c r="A116" s="41"/>
      <c r="B116" s="42"/>
      <c r="C116" s="43"/>
      <c r="D116" s="220" t="s">
        <v>151</v>
      </c>
      <c r="E116" s="43"/>
      <c r="F116" s="221" t="s">
        <v>958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151</v>
      </c>
      <c r="AU116" s="20" t="s">
        <v>87</v>
      </c>
    </row>
    <row r="117" s="13" customFormat="1">
      <c r="A117" s="13"/>
      <c r="B117" s="225"/>
      <c r="C117" s="226"/>
      <c r="D117" s="227" t="s">
        <v>153</v>
      </c>
      <c r="E117" s="228" t="s">
        <v>19</v>
      </c>
      <c r="F117" s="229" t="s">
        <v>959</v>
      </c>
      <c r="G117" s="226"/>
      <c r="H117" s="228" t="s">
        <v>19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153</v>
      </c>
      <c r="AU117" s="235" t="s">
        <v>87</v>
      </c>
      <c r="AV117" s="13" t="s">
        <v>85</v>
      </c>
      <c r="AW117" s="13" t="s">
        <v>37</v>
      </c>
      <c r="AX117" s="13" t="s">
        <v>77</v>
      </c>
      <c r="AY117" s="235" t="s">
        <v>137</v>
      </c>
    </row>
    <row r="118" s="13" customFormat="1">
      <c r="A118" s="13"/>
      <c r="B118" s="225"/>
      <c r="C118" s="226"/>
      <c r="D118" s="227" t="s">
        <v>153</v>
      </c>
      <c r="E118" s="228" t="s">
        <v>19</v>
      </c>
      <c r="F118" s="229" t="s">
        <v>960</v>
      </c>
      <c r="G118" s="226"/>
      <c r="H118" s="228" t="s">
        <v>19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153</v>
      </c>
      <c r="AU118" s="235" t="s">
        <v>87</v>
      </c>
      <c r="AV118" s="13" t="s">
        <v>85</v>
      </c>
      <c r="AW118" s="13" t="s">
        <v>37</v>
      </c>
      <c r="AX118" s="13" t="s">
        <v>77</v>
      </c>
      <c r="AY118" s="235" t="s">
        <v>137</v>
      </c>
    </row>
    <row r="119" s="14" customFormat="1">
      <c r="A119" s="14"/>
      <c r="B119" s="236"/>
      <c r="C119" s="237"/>
      <c r="D119" s="227" t="s">
        <v>153</v>
      </c>
      <c r="E119" s="238" t="s">
        <v>19</v>
      </c>
      <c r="F119" s="239" t="s">
        <v>961</v>
      </c>
      <c r="G119" s="237"/>
      <c r="H119" s="240">
        <v>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153</v>
      </c>
      <c r="AU119" s="246" t="s">
        <v>87</v>
      </c>
      <c r="AV119" s="14" t="s">
        <v>87</v>
      </c>
      <c r="AW119" s="14" t="s">
        <v>37</v>
      </c>
      <c r="AX119" s="14" t="s">
        <v>77</v>
      </c>
      <c r="AY119" s="246" t="s">
        <v>137</v>
      </c>
    </row>
    <row r="120" s="16" customFormat="1">
      <c r="A120" s="16"/>
      <c r="B120" s="258"/>
      <c r="C120" s="259"/>
      <c r="D120" s="227" t="s">
        <v>153</v>
      </c>
      <c r="E120" s="260" t="s">
        <v>19</v>
      </c>
      <c r="F120" s="261" t="s">
        <v>161</v>
      </c>
      <c r="G120" s="259"/>
      <c r="H120" s="262">
        <v>1</v>
      </c>
      <c r="I120" s="263"/>
      <c r="J120" s="259"/>
      <c r="K120" s="259"/>
      <c r="L120" s="264"/>
      <c r="M120" s="265"/>
      <c r="N120" s="266"/>
      <c r="O120" s="266"/>
      <c r="P120" s="266"/>
      <c r="Q120" s="266"/>
      <c r="R120" s="266"/>
      <c r="S120" s="266"/>
      <c r="T120" s="267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68" t="s">
        <v>153</v>
      </c>
      <c r="AU120" s="268" t="s">
        <v>87</v>
      </c>
      <c r="AV120" s="16" t="s">
        <v>149</v>
      </c>
      <c r="AW120" s="16" t="s">
        <v>37</v>
      </c>
      <c r="AX120" s="16" t="s">
        <v>85</v>
      </c>
      <c r="AY120" s="268" t="s">
        <v>137</v>
      </c>
    </row>
    <row r="121" s="2" customFormat="1" ht="24.15" customHeight="1">
      <c r="A121" s="41"/>
      <c r="B121" s="42"/>
      <c r="C121" s="269" t="s">
        <v>261</v>
      </c>
      <c r="D121" s="269" t="s">
        <v>312</v>
      </c>
      <c r="E121" s="270" t="s">
        <v>962</v>
      </c>
      <c r="F121" s="271" t="s">
        <v>963</v>
      </c>
      <c r="G121" s="272" t="s">
        <v>288</v>
      </c>
      <c r="H121" s="273">
        <v>1</v>
      </c>
      <c r="I121" s="274"/>
      <c r="J121" s="275">
        <f>ROUND(I121*H121,2)</f>
        <v>0</v>
      </c>
      <c r="K121" s="271" t="s">
        <v>148</v>
      </c>
      <c r="L121" s="276"/>
      <c r="M121" s="277" t="s">
        <v>19</v>
      </c>
      <c r="N121" s="278" t="s">
        <v>48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224</v>
      </c>
      <c r="AT121" s="218" t="s">
        <v>312</v>
      </c>
      <c r="AU121" s="218" t="s">
        <v>87</v>
      </c>
      <c r="AY121" s="20" t="s">
        <v>137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85</v>
      </c>
      <c r="BK121" s="219">
        <f>ROUND(I121*H121,2)</f>
        <v>0</v>
      </c>
      <c r="BL121" s="20" t="s">
        <v>149</v>
      </c>
      <c r="BM121" s="218" t="s">
        <v>348</v>
      </c>
    </row>
    <row r="122" s="12" customFormat="1" ht="22.8" customHeight="1">
      <c r="A122" s="12"/>
      <c r="B122" s="191"/>
      <c r="C122" s="192"/>
      <c r="D122" s="193" t="s">
        <v>76</v>
      </c>
      <c r="E122" s="205" t="s">
        <v>964</v>
      </c>
      <c r="F122" s="205" t="s">
        <v>965</v>
      </c>
      <c r="G122" s="192"/>
      <c r="H122" s="192"/>
      <c r="I122" s="195"/>
      <c r="J122" s="206">
        <f>BK122</f>
        <v>0</v>
      </c>
      <c r="K122" s="192"/>
      <c r="L122" s="197"/>
      <c r="M122" s="198"/>
      <c r="N122" s="199"/>
      <c r="O122" s="199"/>
      <c r="P122" s="200">
        <f>P123</f>
        <v>0</v>
      </c>
      <c r="Q122" s="199"/>
      <c r="R122" s="200">
        <f>R123</f>
        <v>0</v>
      </c>
      <c r="S122" s="199"/>
      <c r="T122" s="201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2" t="s">
        <v>85</v>
      </c>
      <c r="AT122" s="203" t="s">
        <v>76</v>
      </c>
      <c r="AU122" s="203" t="s">
        <v>85</v>
      </c>
      <c r="AY122" s="202" t="s">
        <v>137</v>
      </c>
      <c r="BK122" s="204">
        <f>BK123</f>
        <v>0</v>
      </c>
    </row>
    <row r="123" s="2" customFormat="1" ht="16.5" customHeight="1">
      <c r="A123" s="41"/>
      <c r="B123" s="42"/>
      <c r="C123" s="207" t="s">
        <v>266</v>
      </c>
      <c r="D123" s="207" t="s">
        <v>144</v>
      </c>
      <c r="E123" s="208" t="s">
        <v>966</v>
      </c>
      <c r="F123" s="209" t="s">
        <v>967</v>
      </c>
      <c r="G123" s="210" t="s">
        <v>968</v>
      </c>
      <c r="H123" s="211">
        <v>1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48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149</v>
      </c>
      <c r="AT123" s="218" t="s">
        <v>144</v>
      </c>
      <c r="AU123" s="218" t="s">
        <v>87</v>
      </c>
      <c r="AY123" s="20" t="s">
        <v>137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85</v>
      </c>
      <c r="BK123" s="219">
        <f>ROUND(I123*H123,2)</f>
        <v>0</v>
      </c>
      <c r="BL123" s="20" t="s">
        <v>149</v>
      </c>
      <c r="BM123" s="218" t="s">
        <v>363</v>
      </c>
    </row>
    <row r="124" s="12" customFormat="1" ht="22.8" customHeight="1">
      <c r="A124" s="12"/>
      <c r="B124" s="191"/>
      <c r="C124" s="192"/>
      <c r="D124" s="193" t="s">
        <v>76</v>
      </c>
      <c r="E124" s="205" t="s">
        <v>969</v>
      </c>
      <c r="F124" s="205" t="s">
        <v>970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SUM(P125:P140)</f>
        <v>0</v>
      </c>
      <c r="Q124" s="199"/>
      <c r="R124" s="200">
        <f>SUM(R125:R140)</f>
        <v>0</v>
      </c>
      <c r="S124" s="199"/>
      <c r="T124" s="201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85</v>
      </c>
      <c r="AT124" s="203" t="s">
        <v>76</v>
      </c>
      <c r="AU124" s="203" t="s">
        <v>85</v>
      </c>
      <c r="AY124" s="202" t="s">
        <v>137</v>
      </c>
      <c r="BK124" s="204">
        <f>SUM(BK125:BK140)</f>
        <v>0</v>
      </c>
    </row>
    <row r="125" s="2" customFormat="1" ht="24.15" customHeight="1">
      <c r="A125" s="41"/>
      <c r="B125" s="42"/>
      <c r="C125" s="207" t="s">
        <v>252</v>
      </c>
      <c r="D125" s="207" t="s">
        <v>144</v>
      </c>
      <c r="E125" s="208" t="s">
        <v>971</v>
      </c>
      <c r="F125" s="209" t="s">
        <v>972</v>
      </c>
      <c r="G125" s="210" t="s">
        <v>288</v>
      </c>
      <c r="H125" s="211">
        <v>4</v>
      </c>
      <c r="I125" s="212"/>
      <c r="J125" s="213">
        <f>ROUND(I125*H125,2)</f>
        <v>0</v>
      </c>
      <c r="K125" s="209" t="s">
        <v>148</v>
      </c>
      <c r="L125" s="47"/>
      <c r="M125" s="214" t="s">
        <v>19</v>
      </c>
      <c r="N125" s="215" t="s">
        <v>48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149</v>
      </c>
      <c r="AT125" s="218" t="s">
        <v>144</v>
      </c>
      <c r="AU125" s="218" t="s">
        <v>87</v>
      </c>
      <c r="AY125" s="20" t="s">
        <v>137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85</v>
      </c>
      <c r="BK125" s="219">
        <f>ROUND(I125*H125,2)</f>
        <v>0</v>
      </c>
      <c r="BL125" s="20" t="s">
        <v>149</v>
      </c>
      <c r="BM125" s="218" t="s">
        <v>315</v>
      </c>
    </row>
    <row r="126" s="2" customFormat="1">
      <c r="A126" s="41"/>
      <c r="B126" s="42"/>
      <c r="C126" s="43"/>
      <c r="D126" s="220" t="s">
        <v>151</v>
      </c>
      <c r="E126" s="43"/>
      <c r="F126" s="221" t="s">
        <v>973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151</v>
      </c>
      <c r="AU126" s="20" t="s">
        <v>87</v>
      </c>
    </row>
    <row r="127" s="2" customFormat="1" ht="24.15" customHeight="1">
      <c r="A127" s="41"/>
      <c r="B127" s="42"/>
      <c r="C127" s="269" t="s">
        <v>285</v>
      </c>
      <c r="D127" s="269" t="s">
        <v>312</v>
      </c>
      <c r="E127" s="270" t="s">
        <v>974</v>
      </c>
      <c r="F127" s="271" t="s">
        <v>975</v>
      </c>
      <c r="G127" s="272" t="s">
        <v>288</v>
      </c>
      <c r="H127" s="273">
        <v>4</v>
      </c>
      <c r="I127" s="274"/>
      <c r="J127" s="275">
        <f>ROUND(I127*H127,2)</f>
        <v>0</v>
      </c>
      <c r="K127" s="271" t="s">
        <v>19</v>
      </c>
      <c r="L127" s="276"/>
      <c r="M127" s="277" t="s">
        <v>19</v>
      </c>
      <c r="N127" s="278" t="s">
        <v>48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224</v>
      </c>
      <c r="AT127" s="218" t="s">
        <v>312</v>
      </c>
      <c r="AU127" s="218" t="s">
        <v>87</v>
      </c>
      <c r="AY127" s="20" t="s">
        <v>137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85</v>
      </c>
      <c r="BK127" s="219">
        <f>ROUND(I127*H127,2)</f>
        <v>0</v>
      </c>
      <c r="BL127" s="20" t="s">
        <v>149</v>
      </c>
      <c r="BM127" s="218" t="s">
        <v>383</v>
      </c>
    </row>
    <row r="128" s="14" customFormat="1">
      <c r="A128" s="14"/>
      <c r="B128" s="236"/>
      <c r="C128" s="237"/>
      <c r="D128" s="227" t="s">
        <v>153</v>
      </c>
      <c r="E128" s="238" t="s">
        <v>19</v>
      </c>
      <c r="F128" s="239" t="s">
        <v>976</v>
      </c>
      <c r="G128" s="237"/>
      <c r="H128" s="240">
        <v>2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153</v>
      </c>
      <c r="AU128" s="246" t="s">
        <v>87</v>
      </c>
      <c r="AV128" s="14" t="s">
        <v>87</v>
      </c>
      <c r="AW128" s="14" t="s">
        <v>37</v>
      </c>
      <c r="AX128" s="14" t="s">
        <v>77</v>
      </c>
      <c r="AY128" s="246" t="s">
        <v>137</v>
      </c>
    </row>
    <row r="129" s="14" customFormat="1">
      <c r="A129" s="14"/>
      <c r="B129" s="236"/>
      <c r="C129" s="237"/>
      <c r="D129" s="227" t="s">
        <v>153</v>
      </c>
      <c r="E129" s="238" t="s">
        <v>19</v>
      </c>
      <c r="F129" s="239" t="s">
        <v>977</v>
      </c>
      <c r="G129" s="237"/>
      <c r="H129" s="240">
        <v>2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153</v>
      </c>
      <c r="AU129" s="246" t="s">
        <v>87</v>
      </c>
      <c r="AV129" s="14" t="s">
        <v>87</v>
      </c>
      <c r="AW129" s="14" t="s">
        <v>37</v>
      </c>
      <c r="AX129" s="14" t="s">
        <v>77</v>
      </c>
      <c r="AY129" s="246" t="s">
        <v>137</v>
      </c>
    </row>
    <row r="130" s="16" customFormat="1">
      <c r="A130" s="16"/>
      <c r="B130" s="258"/>
      <c r="C130" s="259"/>
      <c r="D130" s="227" t="s">
        <v>153</v>
      </c>
      <c r="E130" s="260" t="s">
        <v>19</v>
      </c>
      <c r="F130" s="261" t="s">
        <v>161</v>
      </c>
      <c r="G130" s="259"/>
      <c r="H130" s="262">
        <v>4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7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8" t="s">
        <v>153</v>
      </c>
      <c r="AU130" s="268" t="s">
        <v>87</v>
      </c>
      <c r="AV130" s="16" t="s">
        <v>149</v>
      </c>
      <c r="AW130" s="16" t="s">
        <v>37</v>
      </c>
      <c r="AX130" s="16" t="s">
        <v>85</v>
      </c>
      <c r="AY130" s="268" t="s">
        <v>137</v>
      </c>
    </row>
    <row r="131" s="2" customFormat="1" ht="24.15" customHeight="1">
      <c r="A131" s="41"/>
      <c r="B131" s="42"/>
      <c r="C131" s="207" t="s">
        <v>290</v>
      </c>
      <c r="D131" s="207" t="s">
        <v>144</v>
      </c>
      <c r="E131" s="208" t="s">
        <v>978</v>
      </c>
      <c r="F131" s="209" t="s">
        <v>979</v>
      </c>
      <c r="G131" s="210" t="s">
        <v>288</v>
      </c>
      <c r="H131" s="211">
        <v>7</v>
      </c>
      <c r="I131" s="212"/>
      <c r="J131" s="213">
        <f>ROUND(I131*H131,2)</f>
        <v>0</v>
      </c>
      <c r="K131" s="209" t="s">
        <v>148</v>
      </c>
      <c r="L131" s="47"/>
      <c r="M131" s="214" t="s">
        <v>19</v>
      </c>
      <c r="N131" s="215" t="s">
        <v>48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149</v>
      </c>
      <c r="AT131" s="218" t="s">
        <v>144</v>
      </c>
      <c r="AU131" s="218" t="s">
        <v>87</v>
      </c>
      <c r="AY131" s="20" t="s">
        <v>137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85</v>
      </c>
      <c r="BK131" s="219">
        <f>ROUND(I131*H131,2)</f>
        <v>0</v>
      </c>
      <c r="BL131" s="20" t="s">
        <v>149</v>
      </c>
      <c r="BM131" s="218" t="s">
        <v>395</v>
      </c>
    </row>
    <row r="132" s="2" customFormat="1">
      <c r="A132" s="41"/>
      <c r="B132" s="42"/>
      <c r="C132" s="43"/>
      <c r="D132" s="220" t="s">
        <v>151</v>
      </c>
      <c r="E132" s="43"/>
      <c r="F132" s="221" t="s">
        <v>980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151</v>
      </c>
      <c r="AU132" s="20" t="s">
        <v>87</v>
      </c>
    </row>
    <row r="133" s="2" customFormat="1" ht="24.15" customHeight="1">
      <c r="A133" s="41"/>
      <c r="B133" s="42"/>
      <c r="C133" s="269" t="s">
        <v>294</v>
      </c>
      <c r="D133" s="269" t="s">
        <v>312</v>
      </c>
      <c r="E133" s="270" t="s">
        <v>981</v>
      </c>
      <c r="F133" s="271" t="s">
        <v>982</v>
      </c>
      <c r="G133" s="272" t="s">
        <v>288</v>
      </c>
      <c r="H133" s="273">
        <v>7</v>
      </c>
      <c r="I133" s="274"/>
      <c r="J133" s="275">
        <f>ROUND(I133*H133,2)</f>
        <v>0</v>
      </c>
      <c r="K133" s="271" t="s">
        <v>19</v>
      </c>
      <c r="L133" s="276"/>
      <c r="M133" s="277" t="s">
        <v>19</v>
      </c>
      <c r="N133" s="278" t="s">
        <v>48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224</v>
      </c>
      <c r="AT133" s="218" t="s">
        <v>312</v>
      </c>
      <c r="AU133" s="218" t="s">
        <v>87</v>
      </c>
      <c r="AY133" s="20" t="s">
        <v>137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85</v>
      </c>
      <c r="BK133" s="219">
        <f>ROUND(I133*H133,2)</f>
        <v>0</v>
      </c>
      <c r="BL133" s="20" t="s">
        <v>149</v>
      </c>
      <c r="BM133" s="218" t="s">
        <v>407</v>
      </c>
    </row>
    <row r="134" s="14" customFormat="1">
      <c r="A134" s="14"/>
      <c r="B134" s="236"/>
      <c r="C134" s="237"/>
      <c r="D134" s="227" t="s">
        <v>153</v>
      </c>
      <c r="E134" s="238" t="s">
        <v>19</v>
      </c>
      <c r="F134" s="239" t="s">
        <v>983</v>
      </c>
      <c r="G134" s="237"/>
      <c r="H134" s="240">
        <v>7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153</v>
      </c>
      <c r="AU134" s="246" t="s">
        <v>87</v>
      </c>
      <c r="AV134" s="14" t="s">
        <v>87</v>
      </c>
      <c r="AW134" s="14" t="s">
        <v>37</v>
      </c>
      <c r="AX134" s="14" t="s">
        <v>77</v>
      </c>
      <c r="AY134" s="246" t="s">
        <v>137</v>
      </c>
    </row>
    <row r="135" s="16" customFormat="1">
      <c r="A135" s="16"/>
      <c r="B135" s="258"/>
      <c r="C135" s="259"/>
      <c r="D135" s="227" t="s">
        <v>153</v>
      </c>
      <c r="E135" s="260" t="s">
        <v>19</v>
      </c>
      <c r="F135" s="261" t="s">
        <v>161</v>
      </c>
      <c r="G135" s="259"/>
      <c r="H135" s="262">
        <v>7</v>
      </c>
      <c r="I135" s="263"/>
      <c r="J135" s="259"/>
      <c r="K135" s="259"/>
      <c r="L135" s="264"/>
      <c r="M135" s="265"/>
      <c r="N135" s="266"/>
      <c r="O135" s="266"/>
      <c r="P135" s="266"/>
      <c r="Q135" s="266"/>
      <c r="R135" s="266"/>
      <c r="S135" s="266"/>
      <c r="T135" s="267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68" t="s">
        <v>153</v>
      </c>
      <c r="AU135" s="268" t="s">
        <v>87</v>
      </c>
      <c r="AV135" s="16" t="s">
        <v>149</v>
      </c>
      <c r="AW135" s="16" t="s">
        <v>37</v>
      </c>
      <c r="AX135" s="16" t="s">
        <v>85</v>
      </c>
      <c r="AY135" s="268" t="s">
        <v>137</v>
      </c>
    </row>
    <row r="136" s="2" customFormat="1" ht="24.15" customHeight="1">
      <c r="A136" s="41"/>
      <c r="B136" s="42"/>
      <c r="C136" s="207" t="s">
        <v>302</v>
      </c>
      <c r="D136" s="207" t="s">
        <v>144</v>
      </c>
      <c r="E136" s="208" t="s">
        <v>984</v>
      </c>
      <c r="F136" s="209" t="s">
        <v>985</v>
      </c>
      <c r="G136" s="210" t="s">
        <v>288</v>
      </c>
      <c r="H136" s="211">
        <v>1</v>
      </c>
      <c r="I136" s="212"/>
      <c r="J136" s="213">
        <f>ROUND(I136*H136,2)</f>
        <v>0</v>
      </c>
      <c r="K136" s="209" t="s">
        <v>148</v>
      </c>
      <c r="L136" s="47"/>
      <c r="M136" s="214" t="s">
        <v>19</v>
      </c>
      <c r="N136" s="215" t="s">
        <v>48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149</v>
      </c>
      <c r="AT136" s="218" t="s">
        <v>144</v>
      </c>
      <c r="AU136" s="218" t="s">
        <v>87</v>
      </c>
      <c r="AY136" s="20" t="s">
        <v>137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85</v>
      </c>
      <c r="BK136" s="219">
        <f>ROUND(I136*H136,2)</f>
        <v>0</v>
      </c>
      <c r="BL136" s="20" t="s">
        <v>149</v>
      </c>
      <c r="BM136" s="218" t="s">
        <v>419</v>
      </c>
    </row>
    <row r="137" s="2" customFormat="1">
      <c r="A137" s="41"/>
      <c r="B137" s="42"/>
      <c r="C137" s="43"/>
      <c r="D137" s="220" t="s">
        <v>151</v>
      </c>
      <c r="E137" s="43"/>
      <c r="F137" s="221" t="s">
        <v>986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151</v>
      </c>
      <c r="AU137" s="20" t="s">
        <v>87</v>
      </c>
    </row>
    <row r="138" s="2" customFormat="1" ht="21.75" customHeight="1">
      <c r="A138" s="41"/>
      <c r="B138" s="42"/>
      <c r="C138" s="269" t="s">
        <v>7</v>
      </c>
      <c r="D138" s="269" t="s">
        <v>312</v>
      </c>
      <c r="E138" s="270" t="s">
        <v>987</v>
      </c>
      <c r="F138" s="271" t="s">
        <v>988</v>
      </c>
      <c r="G138" s="272" t="s">
        <v>288</v>
      </c>
      <c r="H138" s="273">
        <v>1</v>
      </c>
      <c r="I138" s="274"/>
      <c r="J138" s="275">
        <f>ROUND(I138*H138,2)</f>
        <v>0</v>
      </c>
      <c r="K138" s="271" t="s">
        <v>148</v>
      </c>
      <c r="L138" s="276"/>
      <c r="M138" s="277" t="s">
        <v>19</v>
      </c>
      <c r="N138" s="278" t="s">
        <v>48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224</v>
      </c>
      <c r="AT138" s="218" t="s">
        <v>312</v>
      </c>
      <c r="AU138" s="218" t="s">
        <v>87</v>
      </c>
      <c r="AY138" s="20" t="s">
        <v>137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85</v>
      </c>
      <c r="BK138" s="219">
        <f>ROUND(I138*H138,2)</f>
        <v>0</v>
      </c>
      <c r="BL138" s="20" t="s">
        <v>149</v>
      </c>
      <c r="BM138" s="218" t="s">
        <v>431</v>
      </c>
    </row>
    <row r="139" s="14" customFormat="1">
      <c r="A139" s="14"/>
      <c r="B139" s="236"/>
      <c r="C139" s="237"/>
      <c r="D139" s="227" t="s">
        <v>153</v>
      </c>
      <c r="E139" s="238" t="s">
        <v>19</v>
      </c>
      <c r="F139" s="239" t="s">
        <v>989</v>
      </c>
      <c r="G139" s="237"/>
      <c r="H139" s="240">
        <v>1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153</v>
      </c>
      <c r="AU139" s="246" t="s">
        <v>87</v>
      </c>
      <c r="AV139" s="14" t="s">
        <v>87</v>
      </c>
      <c r="AW139" s="14" t="s">
        <v>37</v>
      </c>
      <c r="AX139" s="14" t="s">
        <v>77</v>
      </c>
      <c r="AY139" s="246" t="s">
        <v>137</v>
      </c>
    </row>
    <row r="140" s="16" customFormat="1">
      <c r="A140" s="16"/>
      <c r="B140" s="258"/>
      <c r="C140" s="259"/>
      <c r="D140" s="227" t="s">
        <v>153</v>
      </c>
      <c r="E140" s="260" t="s">
        <v>19</v>
      </c>
      <c r="F140" s="261" t="s">
        <v>161</v>
      </c>
      <c r="G140" s="259"/>
      <c r="H140" s="262">
        <v>1</v>
      </c>
      <c r="I140" s="263"/>
      <c r="J140" s="259"/>
      <c r="K140" s="259"/>
      <c r="L140" s="264"/>
      <c r="M140" s="265"/>
      <c r="N140" s="266"/>
      <c r="O140" s="266"/>
      <c r="P140" s="266"/>
      <c r="Q140" s="266"/>
      <c r="R140" s="266"/>
      <c r="S140" s="266"/>
      <c r="T140" s="267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68" t="s">
        <v>153</v>
      </c>
      <c r="AU140" s="268" t="s">
        <v>87</v>
      </c>
      <c r="AV140" s="16" t="s">
        <v>149</v>
      </c>
      <c r="AW140" s="16" t="s">
        <v>37</v>
      </c>
      <c r="AX140" s="16" t="s">
        <v>85</v>
      </c>
      <c r="AY140" s="268" t="s">
        <v>137</v>
      </c>
    </row>
    <row r="141" s="12" customFormat="1" ht="22.8" customHeight="1">
      <c r="A141" s="12"/>
      <c r="B141" s="191"/>
      <c r="C141" s="192"/>
      <c r="D141" s="193" t="s">
        <v>76</v>
      </c>
      <c r="E141" s="205" t="s">
        <v>990</v>
      </c>
      <c r="F141" s="205" t="s">
        <v>991</v>
      </c>
      <c r="G141" s="192"/>
      <c r="H141" s="192"/>
      <c r="I141" s="195"/>
      <c r="J141" s="206">
        <f>BK141</f>
        <v>0</v>
      </c>
      <c r="K141" s="192"/>
      <c r="L141" s="197"/>
      <c r="M141" s="198"/>
      <c r="N141" s="199"/>
      <c r="O141" s="199"/>
      <c r="P141" s="200">
        <f>SUM(P142:P172)</f>
        <v>0</v>
      </c>
      <c r="Q141" s="199"/>
      <c r="R141" s="200">
        <f>SUM(R142:R172)</f>
        <v>0</v>
      </c>
      <c r="S141" s="199"/>
      <c r="T141" s="201">
        <f>SUM(T142:T172)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2" t="s">
        <v>85</v>
      </c>
      <c r="AT141" s="203" t="s">
        <v>76</v>
      </c>
      <c r="AU141" s="203" t="s">
        <v>85</v>
      </c>
      <c r="AY141" s="202" t="s">
        <v>137</v>
      </c>
      <c r="BK141" s="204">
        <f>SUM(BK142:BK172)</f>
        <v>0</v>
      </c>
    </row>
    <row r="142" s="2" customFormat="1" ht="24.15" customHeight="1">
      <c r="A142" s="41"/>
      <c r="B142" s="42"/>
      <c r="C142" s="207" t="s">
        <v>311</v>
      </c>
      <c r="D142" s="207" t="s">
        <v>144</v>
      </c>
      <c r="E142" s="208" t="s">
        <v>992</v>
      </c>
      <c r="F142" s="209" t="s">
        <v>993</v>
      </c>
      <c r="G142" s="210" t="s">
        <v>968</v>
      </c>
      <c r="H142" s="211">
        <v>1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48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149</v>
      </c>
      <c r="AT142" s="218" t="s">
        <v>144</v>
      </c>
      <c r="AU142" s="218" t="s">
        <v>87</v>
      </c>
      <c r="AY142" s="20" t="s">
        <v>137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85</v>
      </c>
      <c r="BK142" s="219">
        <f>ROUND(I142*H142,2)</f>
        <v>0</v>
      </c>
      <c r="BL142" s="20" t="s">
        <v>149</v>
      </c>
      <c r="BM142" s="218" t="s">
        <v>441</v>
      </c>
    </row>
    <row r="143" s="13" customFormat="1">
      <c r="A143" s="13"/>
      <c r="B143" s="225"/>
      <c r="C143" s="226"/>
      <c r="D143" s="227" t="s">
        <v>153</v>
      </c>
      <c r="E143" s="228" t="s">
        <v>19</v>
      </c>
      <c r="F143" s="229" t="s">
        <v>994</v>
      </c>
      <c r="G143" s="226"/>
      <c r="H143" s="228" t="s">
        <v>19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153</v>
      </c>
      <c r="AU143" s="235" t="s">
        <v>87</v>
      </c>
      <c r="AV143" s="13" t="s">
        <v>85</v>
      </c>
      <c r="AW143" s="13" t="s">
        <v>37</v>
      </c>
      <c r="AX143" s="13" t="s">
        <v>77</v>
      </c>
      <c r="AY143" s="235" t="s">
        <v>137</v>
      </c>
    </row>
    <row r="144" s="13" customFormat="1">
      <c r="A144" s="13"/>
      <c r="B144" s="225"/>
      <c r="C144" s="226"/>
      <c r="D144" s="227" t="s">
        <v>153</v>
      </c>
      <c r="E144" s="228" t="s">
        <v>19</v>
      </c>
      <c r="F144" s="229" t="s">
        <v>995</v>
      </c>
      <c r="G144" s="226"/>
      <c r="H144" s="228" t="s">
        <v>19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153</v>
      </c>
      <c r="AU144" s="235" t="s">
        <v>87</v>
      </c>
      <c r="AV144" s="13" t="s">
        <v>85</v>
      </c>
      <c r="AW144" s="13" t="s">
        <v>37</v>
      </c>
      <c r="AX144" s="13" t="s">
        <v>77</v>
      </c>
      <c r="AY144" s="235" t="s">
        <v>137</v>
      </c>
    </row>
    <row r="145" s="13" customFormat="1">
      <c r="A145" s="13"/>
      <c r="B145" s="225"/>
      <c r="C145" s="226"/>
      <c r="D145" s="227" t="s">
        <v>153</v>
      </c>
      <c r="E145" s="228" t="s">
        <v>19</v>
      </c>
      <c r="F145" s="229" t="s">
        <v>996</v>
      </c>
      <c r="G145" s="226"/>
      <c r="H145" s="228" t="s">
        <v>19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153</v>
      </c>
      <c r="AU145" s="235" t="s">
        <v>87</v>
      </c>
      <c r="AV145" s="13" t="s">
        <v>85</v>
      </c>
      <c r="AW145" s="13" t="s">
        <v>37</v>
      </c>
      <c r="AX145" s="13" t="s">
        <v>77</v>
      </c>
      <c r="AY145" s="235" t="s">
        <v>137</v>
      </c>
    </row>
    <row r="146" s="13" customFormat="1">
      <c r="A146" s="13"/>
      <c r="B146" s="225"/>
      <c r="C146" s="226"/>
      <c r="D146" s="227" t="s">
        <v>153</v>
      </c>
      <c r="E146" s="228" t="s">
        <v>19</v>
      </c>
      <c r="F146" s="229" t="s">
        <v>960</v>
      </c>
      <c r="G146" s="226"/>
      <c r="H146" s="228" t="s">
        <v>19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153</v>
      </c>
      <c r="AU146" s="235" t="s">
        <v>87</v>
      </c>
      <c r="AV146" s="13" t="s">
        <v>85</v>
      </c>
      <c r="AW146" s="13" t="s">
        <v>37</v>
      </c>
      <c r="AX146" s="13" t="s">
        <v>77</v>
      </c>
      <c r="AY146" s="235" t="s">
        <v>137</v>
      </c>
    </row>
    <row r="147" s="13" customFormat="1">
      <c r="A147" s="13"/>
      <c r="B147" s="225"/>
      <c r="C147" s="226"/>
      <c r="D147" s="227" t="s">
        <v>153</v>
      </c>
      <c r="E147" s="228" t="s">
        <v>19</v>
      </c>
      <c r="F147" s="229" t="s">
        <v>997</v>
      </c>
      <c r="G147" s="226"/>
      <c r="H147" s="228" t="s">
        <v>19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153</v>
      </c>
      <c r="AU147" s="235" t="s">
        <v>87</v>
      </c>
      <c r="AV147" s="13" t="s">
        <v>85</v>
      </c>
      <c r="AW147" s="13" t="s">
        <v>37</v>
      </c>
      <c r="AX147" s="13" t="s">
        <v>77</v>
      </c>
      <c r="AY147" s="235" t="s">
        <v>137</v>
      </c>
    </row>
    <row r="148" s="14" customFormat="1">
      <c r="A148" s="14"/>
      <c r="B148" s="236"/>
      <c r="C148" s="237"/>
      <c r="D148" s="227" t="s">
        <v>153</v>
      </c>
      <c r="E148" s="238" t="s">
        <v>19</v>
      </c>
      <c r="F148" s="239" t="s">
        <v>85</v>
      </c>
      <c r="G148" s="237"/>
      <c r="H148" s="240">
        <v>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153</v>
      </c>
      <c r="AU148" s="246" t="s">
        <v>87</v>
      </c>
      <c r="AV148" s="14" t="s">
        <v>87</v>
      </c>
      <c r="AW148" s="14" t="s">
        <v>37</v>
      </c>
      <c r="AX148" s="14" t="s">
        <v>77</v>
      </c>
      <c r="AY148" s="246" t="s">
        <v>137</v>
      </c>
    </row>
    <row r="149" s="16" customFormat="1">
      <c r="A149" s="16"/>
      <c r="B149" s="258"/>
      <c r="C149" s="259"/>
      <c r="D149" s="227" t="s">
        <v>153</v>
      </c>
      <c r="E149" s="260" t="s">
        <v>19</v>
      </c>
      <c r="F149" s="261" t="s">
        <v>161</v>
      </c>
      <c r="G149" s="259"/>
      <c r="H149" s="262">
        <v>1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68" t="s">
        <v>153</v>
      </c>
      <c r="AU149" s="268" t="s">
        <v>87</v>
      </c>
      <c r="AV149" s="16" t="s">
        <v>149</v>
      </c>
      <c r="AW149" s="16" t="s">
        <v>37</v>
      </c>
      <c r="AX149" s="16" t="s">
        <v>85</v>
      </c>
      <c r="AY149" s="268" t="s">
        <v>137</v>
      </c>
    </row>
    <row r="150" s="2" customFormat="1" ht="24.15" customHeight="1">
      <c r="A150" s="41"/>
      <c r="B150" s="42"/>
      <c r="C150" s="207" t="s">
        <v>317</v>
      </c>
      <c r="D150" s="207" t="s">
        <v>144</v>
      </c>
      <c r="E150" s="208" t="s">
        <v>998</v>
      </c>
      <c r="F150" s="209" t="s">
        <v>999</v>
      </c>
      <c r="G150" s="210" t="s">
        <v>288</v>
      </c>
      <c r="H150" s="211">
        <v>1</v>
      </c>
      <c r="I150" s="212"/>
      <c r="J150" s="213">
        <f>ROUND(I150*H150,2)</f>
        <v>0</v>
      </c>
      <c r="K150" s="209" t="s">
        <v>148</v>
      </c>
      <c r="L150" s="47"/>
      <c r="M150" s="214" t="s">
        <v>19</v>
      </c>
      <c r="N150" s="215" t="s">
        <v>48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149</v>
      </c>
      <c r="AT150" s="218" t="s">
        <v>144</v>
      </c>
      <c r="AU150" s="218" t="s">
        <v>87</v>
      </c>
      <c r="AY150" s="20" t="s">
        <v>137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85</v>
      </c>
      <c r="BK150" s="219">
        <f>ROUND(I150*H150,2)</f>
        <v>0</v>
      </c>
      <c r="BL150" s="20" t="s">
        <v>149</v>
      </c>
      <c r="BM150" s="218" t="s">
        <v>453</v>
      </c>
    </row>
    <row r="151" s="2" customFormat="1">
      <c r="A151" s="41"/>
      <c r="B151" s="42"/>
      <c r="C151" s="43"/>
      <c r="D151" s="220" t="s">
        <v>151</v>
      </c>
      <c r="E151" s="43"/>
      <c r="F151" s="221" t="s">
        <v>1000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151</v>
      </c>
      <c r="AU151" s="20" t="s">
        <v>87</v>
      </c>
    </row>
    <row r="152" s="2" customFormat="1" ht="21.75" customHeight="1">
      <c r="A152" s="41"/>
      <c r="B152" s="42"/>
      <c r="C152" s="269" t="s">
        <v>325</v>
      </c>
      <c r="D152" s="269" t="s">
        <v>312</v>
      </c>
      <c r="E152" s="270" t="s">
        <v>1001</v>
      </c>
      <c r="F152" s="271" t="s">
        <v>1002</v>
      </c>
      <c r="G152" s="272" t="s">
        <v>288</v>
      </c>
      <c r="H152" s="273">
        <v>1</v>
      </c>
      <c r="I152" s="274"/>
      <c r="J152" s="275">
        <f>ROUND(I152*H152,2)</f>
        <v>0</v>
      </c>
      <c r="K152" s="271" t="s">
        <v>19</v>
      </c>
      <c r="L152" s="276"/>
      <c r="M152" s="277" t="s">
        <v>19</v>
      </c>
      <c r="N152" s="278" t="s">
        <v>48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224</v>
      </c>
      <c r="AT152" s="218" t="s">
        <v>312</v>
      </c>
      <c r="AU152" s="218" t="s">
        <v>87</v>
      </c>
      <c r="AY152" s="20" t="s">
        <v>137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85</v>
      </c>
      <c r="BK152" s="219">
        <f>ROUND(I152*H152,2)</f>
        <v>0</v>
      </c>
      <c r="BL152" s="20" t="s">
        <v>149</v>
      </c>
      <c r="BM152" s="218" t="s">
        <v>467</v>
      </c>
    </row>
    <row r="153" s="14" customFormat="1">
      <c r="A153" s="14"/>
      <c r="B153" s="236"/>
      <c r="C153" s="237"/>
      <c r="D153" s="227" t="s">
        <v>153</v>
      </c>
      <c r="E153" s="238" t="s">
        <v>19</v>
      </c>
      <c r="F153" s="239" t="s">
        <v>1003</v>
      </c>
      <c r="G153" s="237"/>
      <c r="H153" s="240">
        <v>1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153</v>
      </c>
      <c r="AU153" s="246" t="s">
        <v>87</v>
      </c>
      <c r="AV153" s="14" t="s">
        <v>87</v>
      </c>
      <c r="AW153" s="14" t="s">
        <v>37</v>
      </c>
      <c r="AX153" s="14" t="s">
        <v>77</v>
      </c>
      <c r="AY153" s="246" t="s">
        <v>137</v>
      </c>
    </row>
    <row r="154" s="16" customFormat="1">
      <c r="A154" s="16"/>
      <c r="B154" s="258"/>
      <c r="C154" s="259"/>
      <c r="D154" s="227" t="s">
        <v>153</v>
      </c>
      <c r="E154" s="260" t="s">
        <v>19</v>
      </c>
      <c r="F154" s="261" t="s">
        <v>161</v>
      </c>
      <c r="G154" s="259"/>
      <c r="H154" s="262">
        <v>1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7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68" t="s">
        <v>153</v>
      </c>
      <c r="AU154" s="268" t="s">
        <v>87</v>
      </c>
      <c r="AV154" s="16" t="s">
        <v>149</v>
      </c>
      <c r="AW154" s="16" t="s">
        <v>37</v>
      </c>
      <c r="AX154" s="16" t="s">
        <v>85</v>
      </c>
      <c r="AY154" s="268" t="s">
        <v>137</v>
      </c>
    </row>
    <row r="155" s="2" customFormat="1" ht="24.15" customHeight="1">
      <c r="A155" s="41"/>
      <c r="B155" s="42"/>
      <c r="C155" s="207" t="s">
        <v>332</v>
      </c>
      <c r="D155" s="207" t="s">
        <v>144</v>
      </c>
      <c r="E155" s="208" t="s">
        <v>1004</v>
      </c>
      <c r="F155" s="209" t="s">
        <v>1005</v>
      </c>
      <c r="G155" s="210" t="s">
        <v>288</v>
      </c>
      <c r="H155" s="211">
        <v>1</v>
      </c>
      <c r="I155" s="212"/>
      <c r="J155" s="213">
        <f>ROUND(I155*H155,2)</f>
        <v>0</v>
      </c>
      <c r="K155" s="209" t="s">
        <v>148</v>
      </c>
      <c r="L155" s="47"/>
      <c r="M155" s="214" t="s">
        <v>19</v>
      </c>
      <c r="N155" s="215" t="s">
        <v>48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149</v>
      </c>
      <c r="AT155" s="218" t="s">
        <v>144</v>
      </c>
      <c r="AU155" s="218" t="s">
        <v>87</v>
      </c>
      <c r="AY155" s="20" t="s">
        <v>137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85</v>
      </c>
      <c r="BK155" s="219">
        <f>ROUND(I155*H155,2)</f>
        <v>0</v>
      </c>
      <c r="BL155" s="20" t="s">
        <v>149</v>
      </c>
      <c r="BM155" s="218" t="s">
        <v>479</v>
      </c>
    </row>
    <row r="156" s="2" customFormat="1">
      <c r="A156" s="41"/>
      <c r="B156" s="42"/>
      <c r="C156" s="43"/>
      <c r="D156" s="220" t="s">
        <v>151</v>
      </c>
      <c r="E156" s="43"/>
      <c r="F156" s="221" t="s">
        <v>1006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151</v>
      </c>
      <c r="AU156" s="20" t="s">
        <v>87</v>
      </c>
    </row>
    <row r="157" s="2" customFormat="1" ht="21.75" customHeight="1">
      <c r="A157" s="41"/>
      <c r="B157" s="42"/>
      <c r="C157" s="269" t="s">
        <v>338</v>
      </c>
      <c r="D157" s="269" t="s">
        <v>312</v>
      </c>
      <c r="E157" s="270" t="s">
        <v>1007</v>
      </c>
      <c r="F157" s="271" t="s">
        <v>1008</v>
      </c>
      <c r="G157" s="272" t="s">
        <v>288</v>
      </c>
      <c r="H157" s="273">
        <v>1</v>
      </c>
      <c r="I157" s="274"/>
      <c r="J157" s="275">
        <f>ROUND(I157*H157,2)</f>
        <v>0</v>
      </c>
      <c r="K157" s="271" t="s">
        <v>19</v>
      </c>
      <c r="L157" s="276"/>
      <c r="M157" s="277" t="s">
        <v>19</v>
      </c>
      <c r="N157" s="278" t="s">
        <v>48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224</v>
      </c>
      <c r="AT157" s="218" t="s">
        <v>312</v>
      </c>
      <c r="AU157" s="218" t="s">
        <v>87</v>
      </c>
      <c r="AY157" s="20" t="s">
        <v>137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85</v>
      </c>
      <c r="BK157" s="219">
        <f>ROUND(I157*H157,2)</f>
        <v>0</v>
      </c>
      <c r="BL157" s="20" t="s">
        <v>149</v>
      </c>
      <c r="BM157" s="218" t="s">
        <v>490</v>
      </c>
    </row>
    <row r="158" s="14" customFormat="1">
      <c r="A158" s="14"/>
      <c r="B158" s="236"/>
      <c r="C158" s="237"/>
      <c r="D158" s="227" t="s">
        <v>153</v>
      </c>
      <c r="E158" s="238" t="s">
        <v>19</v>
      </c>
      <c r="F158" s="239" t="s">
        <v>1009</v>
      </c>
      <c r="G158" s="237"/>
      <c r="H158" s="240">
        <v>1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153</v>
      </c>
      <c r="AU158" s="246" t="s">
        <v>87</v>
      </c>
      <c r="AV158" s="14" t="s">
        <v>87</v>
      </c>
      <c r="AW158" s="14" t="s">
        <v>37</v>
      </c>
      <c r="AX158" s="14" t="s">
        <v>77</v>
      </c>
      <c r="AY158" s="246" t="s">
        <v>137</v>
      </c>
    </row>
    <row r="159" s="16" customFormat="1">
      <c r="A159" s="16"/>
      <c r="B159" s="258"/>
      <c r="C159" s="259"/>
      <c r="D159" s="227" t="s">
        <v>153</v>
      </c>
      <c r="E159" s="260" t="s">
        <v>19</v>
      </c>
      <c r="F159" s="261" t="s">
        <v>161</v>
      </c>
      <c r="G159" s="259"/>
      <c r="H159" s="262">
        <v>1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7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68" t="s">
        <v>153</v>
      </c>
      <c r="AU159" s="268" t="s">
        <v>87</v>
      </c>
      <c r="AV159" s="16" t="s">
        <v>149</v>
      </c>
      <c r="AW159" s="16" t="s">
        <v>37</v>
      </c>
      <c r="AX159" s="16" t="s">
        <v>85</v>
      </c>
      <c r="AY159" s="268" t="s">
        <v>137</v>
      </c>
    </row>
    <row r="160" s="2" customFormat="1" ht="24.15" customHeight="1">
      <c r="A160" s="41"/>
      <c r="B160" s="42"/>
      <c r="C160" s="207" t="s">
        <v>343</v>
      </c>
      <c r="D160" s="207" t="s">
        <v>144</v>
      </c>
      <c r="E160" s="208" t="s">
        <v>1010</v>
      </c>
      <c r="F160" s="209" t="s">
        <v>1011</v>
      </c>
      <c r="G160" s="210" t="s">
        <v>288</v>
      </c>
      <c r="H160" s="211">
        <v>1</v>
      </c>
      <c r="I160" s="212"/>
      <c r="J160" s="213">
        <f>ROUND(I160*H160,2)</f>
        <v>0</v>
      </c>
      <c r="K160" s="209" t="s">
        <v>148</v>
      </c>
      <c r="L160" s="47"/>
      <c r="M160" s="214" t="s">
        <v>19</v>
      </c>
      <c r="N160" s="215" t="s">
        <v>48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149</v>
      </c>
      <c r="AT160" s="218" t="s">
        <v>144</v>
      </c>
      <c r="AU160" s="218" t="s">
        <v>87</v>
      </c>
      <c r="AY160" s="20" t="s">
        <v>137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85</v>
      </c>
      <c r="BK160" s="219">
        <f>ROUND(I160*H160,2)</f>
        <v>0</v>
      </c>
      <c r="BL160" s="20" t="s">
        <v>149</v>
      </c>
      <c r="BM160" s="218" t="s">
        <v>501</v>
      </c>
    </row>
    <row r="161" s="2" customFormat="1">
      <c r="A161" s="41"/>
      <c r="B161" s="42"/>
      <c r="C161" s="43"/>
      <c r="D161" s="220" t="s">
        <v>151</v>
      </c>
      <c r="E161" s="43"/>
      <c r="F161" s="221" t="s">
        <v>1012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151</v>
      </c>
      <c r="AU161" s="20" t="s">
        <v>87</v>
      </c>
    </row>
    <row r="162" s="2" customFormat="1" ht="24.15" customHeight="1">
      <c r="A162" s="41"/>
      <c r="B162" s="42"/>
      <c r="C162" s="269" t="s">
        <v>348</v>
      </c>
      <c r="D162" s="269" t="s">
        <v>312</v>
      </c>
      <c r="E162" s="270" t="s">
        <v>1013</v>
      </c>
      <c r="F162" s="271" t="s">
        <v>1014</v>
      </c>
      <c r="G162" s="272" t="s">
        <v>288</v>
      </c>
      <c r="H162" s="273">
        <v>1</v>
      </c>
      <c r="I162" s="274"/>
      <c r="J162" s="275">
        <f>ROUND(I162*H162,2)</f>
        <v>0</v>
      </c>
      <c r="K162" s="271" t="s">
        <v>148</v>
      </c>
      <c r="L162" s="276"/>
      <c r="M162" s="277" t="s">
        <v>19</v>
      </c>
      <c r="N162" s="278" t="s">
        <v>48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224</v>
      </c>
      <c r="AT162" s="218" t="s">
        <v>312</v>
      </c>
      <c r="AU162" s="218" t="s">
        <v>87</v>
      </c>
      <c r="AY162" s="20" t="s">
        <v>137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85</v>
      </c>
      <c r="BK162" s="219">
        <f>ROUND(I162*H162,2)</f>
        <v>0</v>
      </c>
      <c r="BL162" s="20" t="s">
        <v>149</v>
      </c>
      <c r="BM162" s="218" t="s">
        <v>513</v>
      </c>
    </row>
    <row r="163" s="14" customFormat="1">
      <c r="A163" s="14"/>
      <c r="B163" s="236"/>
      <c r="C163" s="237"/>
      <c r="D163" s="227" t="s">
        <v>153</v>
      </c>
      <c r="E163" s="238" t="s">
        <v>19</v>
      </c>
      <c r="F163" s="239" t="s">
        <v>1015</v>
      </c>
      <c r="G163" s="237"/>
      <c r="H163" s="240">
        <v>1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153</v>
      </c>
      <c r="AU163" s="246" t="s">
        <v>87</v>
      </c>
      <c r="AV163" s="14" t="s">
        <v>87</v>
      </c>
      <c r="AW163" s="14" t="s">
        <v>37</v>
      </c>
      <c r="AX163" s="14" t="s">
        <v>77</v>
      </c>
      <c r="AY163" s="246" t="s">
        <v>137</v>
      </c>
    </row>
    <row r="164" s="16" customFormat="1">
      <c r="A164" s="16"/>
      <c r="B164" s="258"/>
      <c r="C164" s="259"/>
      <c r="D164" s="227" t="s">
        <v>153</v>
      </c>
      <c r="E164" s="260" t="s">
        <v>19</v>
      </c>
      <c r="F164" s="261" t="s">
        <v>161</v>
      </c>
      <c r="G164" s="259"/>
      <c r="H164" s="262">
        <v>1</v>
      </c>
      <c r="I164" s="263"/>
      <c r="J164" s="259"/>
      <c r="K164" s="259"/>
      <c r="L164" s="264"/>
      <c r="M164" s="265"/>
      <c r="N164" s="266"/>
      <c r="O164" s="266"/>
      <c r="P164" s="266"/>
      <c r="Q164" s="266"/>
      <c r="R164" s="266"/>
      <c r="S164" s="266"/>
      <c r="T164" s="267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68" t="s">
        <v>153</v>
      </c>
      <c r="AU164" s="268" t="s">
        <v>87</v>
      </c>
      <c r="AV164" s="16" t="s">
        <v>149</v>
      </c>
      <c r="AW164" s="16" t="s">
        <v>37</v>
      </c>
      <c r="AX164" s="16" t="s">
        <v>85</v>
      </c>
      <c r="AY164" s="268" t="s">
        <v>137</v>
      </c>
    </row>
    <row r="165" s="2" customFormat="1" ht="24.15" customHeight="1">
      <c r="A165" s="41"/>
      <c r="B165" s="42"/>
      <c r="C165" s="207" t="s">
        <v>356</v>
      </c>
      <c r="D165" s="207" t="s">
        <v>144</v>
      </c>
      <c r="E165" s="208" t="s">
        <v>1016</v>
      </c>
      <c r="F165" s="209" t="s">
        <v>1017</v>
      </c>
      <c r="G165" s="210" t="s">
        <v>288</v>
      </c>
      <c r="H165" s="211">
        <v>6</v>
      </c>
      <c r="I165" s="212"/>
      <c r="J165" s="213">
        <f>ROUND(I165*H165,2)</f>
        <v>0</v>
      </c>
      <c r="K165" s="209" t="s">
        <v>148</v>
      </c>
      <c r="L165" s="47"/>
      <c r="M165" s="214" t="s">
        <v>19</v>
      </c>
      <c r="N165" s="215" t="s">
        <v>48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149</v>
      </c>
      <c r="AT165" s="218" t="s">
        <v>144</v>
      </c>
      <c r="AU165" s="218" t="s">
        <v>87</v>
      </c>
      <c r="AY165" s="20" t="s">
        <v>137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85</v>
      </c>
      <c r="BK165" s="219">
        <f>ROUND(I165*H165,2)</f>
        <v>0</v>
      </c>
      <c r="BL165" s="20" t="s">
        <v>149</v>
      </c>
      <c r="BM165" s="218" t="s">
        <v>525</v>
      </c>
    </row>
    <row r="166" s="2" customFormat="1">
      <c r="A166" s="41"/>
      <c r="B166" s="42"/>
      <c r="C166" s="43"/>
      <c r="D166" s="220" t="s">
        <v>151</v>
      </c>
      <c r="E166" s="43"/>
      <c r="F166" s="221" t="s">
        <v>1018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151</v>
      </c>
      <c r="AU166" s="20" t="s">
        <v>87</v>
      </c>
    </row>
    <row r="167" s="2" customFormat="1" ht="24.15" customHeight="1">
      <c r="A167" s="41"/>
      <c r="B167" s="42"/>
      <c r="C167" s="269" t="s">
        <v>363</v>
      </c>
      <c r="D167" s="269" t="s">
        <v>312</v>
      </c>
      <c r="E167" s="270" t="s">
        <v>1019</v>
      </c>
      <c r="F167" s="271" t="s">
        <v>1020</v>
      </c>
      <c r="G167" s="272" t="s">
        <v>288</v>
      </c>
      <c r="H167" s="273">
        <v>4</v>
      </c>
      <c r="I167" s="274"/>
      <c r="J167" s="275">
        <f>ROUND(I167*H167,2)</f>
        <v>0</v>
      </c>
      <c r="K167" s="271" t="s">
        <v>148</v>
      </c>
      <c r="L167" s="276"/>
      <c r="M167" s="277" t="s">
        <v>19</v>
      </c>
      <c r="N167" s="278" t="s">
        <v>48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224</v>
      </c>
      <c r="AT167" s="218" t="s">
        <v>312</v>
      </c>
      <c r="AU167" s="218" t="s">
        <v>87</v>
      </c>
      <c r="AY167" s="20" t="s">
        <v>137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85</v>
      </c>
      <c r="BK167" s="219">
        <f>ROUND(I167*H167,2)</f>
        <v>0</v>
      </c>
      <c r="BL167" s="20" t="s">
        <v>149</v>
      </c>
      <c r="BM167" s="218" t="s">
        <v>606</v>
      </c>
    </row>
    <row r="168" s="14" customFormat="1">
      <c r="A168" s="14"/>
      <c r="B168" s="236"/>
      <c r="C168" s="237"/>
      <c r="D168" s="227" t="s">
        <v>153</v>
      </c>
      <c r="E168" s="238" t="s">
        <v>19</v>
      </c>
      <c r="F168" s="239" t="s">
        <v>149</v>
      </c>
      <c r="G168" s="237"/>
      <c r="H168" s="240">
        <v>4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153</v>
      </c>
      <c r="AU168" s="246" t="s">
        <v>87</v>
      </c>
      <c r="AV168" s="14" t="s">
        <v>87</v>
      </c>
      <c r="AW168" s="14" t="s">
        <v>37</v>
      </c>
      <c r="AX168" s="14" t="s">
        <v>77</v>
      </c>
      <c r="AY168" s="246" t="s">
        <v>137</v>
      </c>
    </row>
    <row r="169" s="16" customFormat="1">
      <c r="A169" s="16"/>
      <c r="B169" s="258"/>
      <c r="C169" s="259"/>
      <c r="D169" s="227" t="s">
        <v>153</v>
      </c>
      <c r="E169" s="260" t="s">
        <v>19</v>
      </c>
      <c r="F169" s="261" t="s">
        <v>161</v>
      </c>
      <c r="G169" s="259"/>
      <c r="H169" s="262">
        <v>4</v>
      </c>
      <c r="I169" s="263"/>
      <c r="J169" s="259"/>
      <c r="K169" s="259"/>
      <c r="L169" s="264"/>
      <c r="M169" s="265"/>
      <c r="N169" s="266"/>
      <c r="O169" s="266"/>
      <c r="P169" s="266"/>
      <c r="Q169" s="266"/>
      <c r="R169" s="266"/>
      <c r="S169" s="266"/>
      <c r="T169" s="267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68" t="s">
        <v>153</v>
      </c>
      <c r="AU169" s="268" t="s">
        <v>87</v>
      </c>
      <c r="AV169" s="16" t="s">
        <v>149</v>
      </c>
      <c r="AW169" s="16" t="s">
        <v>37</v>
      </c>
      <c r="AX169" s="16" t="s">
        <v>85</v>
      </c>
      <c r="AY169" s="268" t="s">
        <v>137</v>
      </c>
    </row>
    <row r="170" s="2" customFormat="1" ht="24.15" customHeight="1">
      <c r="A170" s="41"/>
      <c r="B170" s="42"/>
      <c r="C170" s="269" t="s">
        <v>369</v>
      </c>
      <c r="D170" s="269" t="s">
        <v>312</v>
      </c>
      <c r="E170" s="270" t="s">
        <v>1021</v>
      </c>
      <c r="F170" s="271" t="s">
        <v>1022</v>
      </c>
      <c r="G170" s="272" t="s">
        <v>288</v>
      </c>
      <c r="H170" s="273">
        <v>2</v>
      </c>
      <c r="I170" s="274"/>
      <c r="J170" s="275">
        <f>ROUND(I170*H170,2)</f>
        <v>0</v>
      </c>
      <c r="K170" s="271" t="s">
        <v>148</v>
      </c>
      <c r="L170" s="276"/>
      <c r="M170" s="277" t="s">
        <v>19</v>
      </c>
      <c r="N170" s="278" t="s">
        <v>48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224</v>
      </c>
      <c r="AT170" s="218" t="s">
        <v>312</v>
      </c>
      <c r="AU170" s="218" t="s">
        <v>87</v>
      </c>
      <c r="AY170" s="20" t="s">
        <v>137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85</v>
      </c>
      <c r="BK170" s="219">
        <f>ROUND(I170*H170,2)</f>
        <v>0</v>
      </c>
      <c r="BL170" s="20" t="s">
        <v>149</v>
      </c>
      <c r="BM170" s="218" t="s">
        <v>609</v>
      </c>
    </row>
    <row r="171" s="14" customFormat="1">
      <c r="A171" s="14"/>
      <c r="B171" s="236"/>
      <c r="C171" s="237"/>
      <c r="D171" s="227" t="s">
        <v>153</v>
      </c>
      <c r="E171" s="238" t="s">
        <v>19</v>
      </c>
      <c r="F171" s="239" t="s">
        <v>87</v>
      </c>
      <c r="G171" s="237"/>
      <c r="H171" s="240">
        <v>2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153</v>
      </c>
      <c r="AU171" s="246" t="s">
        <v>87</v>
      </c>
      <c r="AV171" s="14" t="s">
        <v>87</v>
      </c>
      <c r="AW171" s="14" t="s">
        <v>37</v>
      </c>
      <c r="AX171" s="14" t="s">
        <v>77</v>
      </c>
      <c r="AY171" s="246" t="s">
        <v>137</v>
      </c>
    </row>
    <row r="172" s="16" customFormat="1">
      <c r="A172" s="16"/>
      <c r="B172" s="258"/>
      <c r="C172" s="259"/>
      <c r="D172" s="227" t="s">
        <v>153</v>
      </c>
      <c r="E172" s="260" t="s">
        <v>19</v>
      </c>
      <c r="F172" s="261" t="s">
        <v>161</v>
      </c>
      <c r="G172" s="259"/>
      <c r="H172" s="262">
        <v>2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68" t="s">
        <v>153</v>
      </c>
      <c r="AU172" s="268" t="s">
        <v>87</v>
      </c>
      <c r="AV172" s="16" t="s">
        <v>149</v>
      </c>
      <c r="AW172" s="16" t="s">
        <v>37</v>
      </c>
      <c r="AX172" s="16" t="s">
        <v>85</v>
      </c>
      <c r="AY172" s="268" t="s">
        <v>137</v>
      </c>
    </row>
    <row r="173" s="12" customFormat="1" ht="22.8" customHeight="1">
      <c r="A173" s="12"/>
      <c r="B173" s="191"/>
      <c r="C173" s="192"/>
      <c r="D173" s="193" t="s">
        <v>76</v>
      </c>
      <c r="E173" s="205" t="s">
        <v>1023</v>
      </c>
      <c r="F173" s="205" t="s">
        <v>1024</v>
      </c>
      <c r="G173" s="192"/>
      <c r="H173" s="192"/>
      <c r="I173" s="195"/>
      <c r="J173" s="206">
        <f>BK173</f>
        <v>0</v>
      </c>
      <c r="K173" s="192"/>
      <c r="L173" s="197"/>
      <c r="M173" s="198"/>
      <c r="N173" s="199"/>
      <c r="O173" s="199"/>
      <c r="P173" s="200">
        <f>SUM(P174:P194)</f>
        <v>0</v>
      </c>
      <c r="Q173" s="199"/>
      <c r="R173" s="200">
        <f>SUM(R174:R194)</f>
        <v>0</v>
      </c>
      <c r="S173" s="199"/>
      <c r="T173" s="201">
        <f>SUM(T174:T194)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2" t="s">
        <v>85</v>
      </c>
      <c r="AT173" s="203" t="s">
        <v>76</v>
      </c>
      <c r="AU173" s="203" t="s">
        <v>85</v>
      </c>
      <c r="AY173" s="202" t="s">
        <v>137</v>
      </c>
      <c r="BK173" s="204">
        <f>SUM(BK174:BK194)</f>
        <v>0</v>
      </c>
    </row>
    <row r="174" s="2" customFormat="1" ht="16.5" customHeight="1">
      <c r="A174" s="41"/>
      <c r="B174" s="42"/>
      <c r="C174" s="207" t="s">
        <v>315</v>
      </c>
      <c r="D174" s="207" t="s">
        <v>144</v>
      </c>
      <c r="E174" s="208" t="s">
        <v>1025</v>
      </c>
      <c r="F174" s="209" t="s">
        <v>1026</v>
      </c>
      <c r="G174" s="210" t="s">
        <v>968</v>
      </c>
      <c r="H174" s="211">
        <v>1</v>
      </c>
      <c r="I174" s="212"/>
      <c r="J174" s="213">
        <f>ROUND(I174*H174,2)</f>
        <v>0</v>
      </c>
      <c r="K174" s="209" t="s">
        <v>19</v>
      </c>
      <c r="L174" s="47"/>
      <c r="M174" s="214" t="s">
        <v>19</v>
      </c>
      <c r="N174" s="215" t="s">
        <v>48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149</v>
      </c>
      <c r="AT174" s="218" t="s">
        <v>144</v>
      </c>
      <c r="AU174" s="218" t="s">
        <v>87</v>
      </c>
      <c r="AY174" s="20" t="s">
        <v>137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85</v>
      </c>
      <c r="BK174" s="219">
        <f>ROUND(I174*H174,2)</f>
        <v>0</v>
      </c>
      <c r="BL174" s="20" t="s">
        <v>149</v>
      </c>
      <c r="BM174" s="218" t="s">
        <v>612</v>
      </c>
    </row>
    <row r="175" s="2" customFormat="1" ht="24.15" customHeight="1">
      <c r="A175" s="41"/>
      <c r="B175" s="42"/>
      <c r="C175" s="207" t="s">
        <v>378</v>
      </c>
      <c r="D175" s="207" t="s">
        <v>144</v>
      </c>
      <c r="E175" s="208" t="s">
        <v>1027</v>
      </c>
      <c r="F175" s="209" t="s">
        <v>1028</v>
      </c>
      <c r="G175" s="210" t="s">
        <v>351</v>
      </c>
      <c r="H175" s="211">
        <v>25</v>
      </c>
      <c r="I175" s="212"/>
      <c r="J175" s="213">
        <f>ROUND(I175*H175,2)</f>
        <v>0</v>
      </c>
      <c r="K175" s="209" t="s">
        <v>148</v>
      </c>
      <c r="L175" s="47"/>
      <c r="M175" s="214" t="s">
        <v>19</v>
      </c>
      <c r="N175" s="215" t="s">
        <v>48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149</v>
      </c>
      <c r="AT175" s="218" t="s">
        <v>144</v>
      </c>
      <c r="AU175" s="218" t="s">
        <v>87</v>
      </c>
      <c r="AY175" s="20" t="s">
        <v>137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85</v>
      </c>
      <c r="BK175" s="219">
        <f>ROUND(I175*H175,2)</f>
        <v>0</v>
      </c>
      <c r="BL175" s="20" t="s">
        <v>149</v>
      </c>
      <c r="BM175" s="218" t="s">
        <v>615</v>
      </c>
    </row>
    <row r="176" s="2" customFormat="1">
      <c r="A176" s="41"/>
      <c r="B176" s="42"/>
      <c r="C176" s="43"/>
      <c r="D176" s="220" t="s">
        <v>151</v>
      </c>
      <c r="E176" s="43"/>
      <c r="F176" s="221" t="s">
        <v>1029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151</v>
      </c>
      <c r="AU176" s="20" t="s">
        <v>87</v>
      </c>
    </row>
    <row r="177" s="2" customFormat="1" ht="24.15" customHeight="1">
      <c r="A177" s="41"/>
      <c r="B177" s="42"/>
      <c r="C177" s="269" t="s">
        <v>383</v>
      </c>
      <c r="D177" s="269" t="s">
        <v>312</v>
      </c>
      <c r="E177" s="270" t="s">
        <v>1030</v>
      </c>
      <c r="F177" s="271" t="s">
        <v>1031</v>
      </c>
      <c r="G177" s="272" t="s">
        <v>351</v>
      </c>
      <c r="H177" s="273">
        <v>25</v>
      </c>
      <c r="I177" s="274"/>
      <c r="J177" s="275">
        <f>ROUND(I177*H177,2)</f>
        <v>0</v>
      </c>
      <c r="K177" s="271" t="s">
        <v>148</v>
      </c>
      <c r="L177" s="276"/>
      <c r="M177" s="277" t="s">
        <v>19</v>
      </c>
      <c r="N177" s="278" t="s">
        <v>48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224</v>
      </c>
      <c r="AT177" s="218" t="s">
        <v>312</v>
      </c>
      <c r="AU177" s="218" t="s">
        <v>87</v>
      </c>
      <c r="AY177" s="20" t="s">
        <v>137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85</v>
      </c>
      <c r="BK177" s="219">
        <f>ROUND(I177*H177,2)</f>
        <v>0</v>
      </c>
      <c r="BL177" s="20" t="s">
        <v>149</v>
      </c>
      <c r="BM177" s="218" t="s">
        <v>618</v>
      </c>
    </row>
    <row r="178" s="14" customFormat="1">
      <c r="A178" s="14"/>
      <c r="B178" s="236"/>
      <c r="C178" s="237"/>
      <c r="D178" s="227" t="s">
        <v>153</v>
      </c>
      <c r="E178" s="238" t="s">
        <v>19</v>
      </c>
      <c r="F178" s="239" t="s">
        <v>1032</v>
      </c>
      <c r="G178" s="237"/>
      <c r="H178" s="240">
        <v>25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153</v>
      </c>
      <c r="AU178" s="246" t="s">
        <v>87</v>
      </c>
      <c r="AV178" s="14" t="s">
        <v>87</v>
      </c>
      <c r="AW178" s="14" t="s">
        <v>37</v>
      </c>
      <c r="AX178" s="14" t="s">
        <v>77</v>
      </c>
      <c r="AY178" s="246" t="s">
        <v>137</v>
      </c>
    </row>
    <row r="179" s="16" customFormat="1">
      <c r="A179" s="16"/>
      <c r="B179" s="258"/>
      <c r="C179" s="259"/>
      <c r="D179" s="227" t="s">
        <v>153</v>
      </c>
      <c r="E179" s="260" t="s">
        <v>19</v>
      </c>
      <c r="F179" s="261" t="s">
        <v>161</v>
      </c>
      <c r="G179" s="259"/>
      <c r="H179" s="262">
        <v>25</v>
      </c>
      <c r="I179" s="263"/>
      <c r="J179" s="259"/>
      <c r="K179" s="259"/>
      <c r="L179" s="264"/>
      <c r="M179" s="265"/>
      <c r="N179" s="266"/>
      <c r="O179" s="266"/>
      <c r="P179" s="266"/>
      <c r="Q179" s="266"/>
      <c r="R179" s="266"/>
      <c r="S179" s="266"/>
      <c r="T179" s="267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68" t="s">
        <v>153</v>
      </c>
      <c r="AU179" s="268" t="s">
        <v>87</v>
      </c>
      <c r="AV179" s="16" t="s">
        <v>149</v>
      </c>
      <c r="AW179" s="16" t="s">
        <v>37</v>
      </c>
      <c r="AX179" s="16" t="s">
        <v>85</v>
      </c>
      <c r="AY179" s="268" t="s">
        <v>137</v>
      </c>
    </row>
    <row r="180" s="2" customFormat="1" ht="21.75" customHeight="1">
      <c r="A180" s="41"/>
      <c r="B180" s="42"/>
      <c r="C180" s="207" t="s">
        <v>388</v>
      </c>
      <c r="D180" s="207" t="s">
        <v>144</v>
      </c>
      <c r="E180" s="208" t="s">
        <v>1033</v>
      </c>
      <c r="F180" s="209" t="s">
        <v>1034</v>
      </c>
      <c r="G180" s="210" t="s">
        <v>351</v>
      </c>
      <c r="H180" s="211">
        <v>25</v>
      </c>
      <c r="I180" s="212"/>
      <c r="J180" s="213">
        <f>ROUND(I180*H180,2)</f>
        <v>0</v>
      </c>
      <c r="K180" s="209" t="s">
        <v>19</v>
      </c>
      <c r="L180" s="47"/>
      <c r="M180" s="214" t="s">
        <v>19</v>
      </c>
      <c r="N180" s="215" t="s">
        <v>48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149</v>
      </c>
      <c r="AT180" s="218" t="s">
        <v>144</v>
      </c>
      <c r="AU180" s="218" t="s">
        <v>87</v>
      </c>
      <c r="AY180" s="20" t="s">
        <v>137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85</v>
      </c>
      <c r="BK180" s="219">
        <f>ROUND(I180*H180,2)</f>
        <v>0</v>
      </c>
      <c r="BL180" s="20" t="s">
        <v>149</v>
      </c>
      <c r="BM180" s="218" t="s">
        <v>621</v>
      </c>
    </row>
    <row r="181" s="2" customFormat="1" ht="21.75" customHeight="1">
      <c r="A181" s="41"/>
      <c r="B181" s="42"/>
      <c r="C181" s="269" t="s">
        <v>395</v>
      </c>
      <c r="D181" s="269" t="s">
        <v>312</v>
      </c>
      <c r="E181" s="270" t="s">
        <v>1035</v>
      </c>
      <c r="F181" s="271" t="s">
        <v>1036</v>
      </c>
      <c r="G181" s="272" t="s">
        <v>351</v>
      </c>
      <c r="H181" s="273">
        <v>20</v>
      </c>
      <c r="I181" s="274"/>
      <c r="J181" s="275">
        <f>ROUND(I181*H181,2)</f>
        <v>0</v>
      </c>
      <c r="K181" s="271" t="s">
        <v>19</v>
      </c>
      <c r="L181" s="276"/>
      <c r="M181" s="277" t="s">
        <v>19</v>
      </c>
      <c r="N181" s="278" t="s">
        <v>48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224</v>
      </c>
      <c r="AT181" s="218" t="s">
        <v>312</v>
      </c>
      <c r="AU181" s="218" t="s">
        <v>87</v>
      </c>
      <c r="AY181" s="20" t="s">
        <v>137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85</v>
      </c>
      <c r="BK181" s="219">
        <f>ROUND(I181*H181,2)</f>
        <v>0</v>
      </c>
      <c r="BL181" s="20" t="s">
        <v>149</v>
      </c>
      <c r="BM181" s="218" t="s">
        <v>624</v>
      </c>
    </row>
    <row r="182" s="14" customFormat="1">
      <c r="A182" s="14"/>
      <c r="B182" s="236"/>
      <c r="C182" s="237"/>
      <c r="D182" s="227" t="s">
        <v>153</v>
      </c>
      <c r="E182" s="238" t="s">
        <v>19</v>
      </c>
      <c r="F182" s="239" t="s">
        <v>1037</v>
      </c>
      <c r="G182" s="237"/>
      <c r="H182" s="240">
        <v>20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153</v>
      </c>
      <c r="AU182" s="246" t="s">
        <v>87</v>
      </c>
      <c r="AV182" s="14" t="s">
        <v>87</v>
      </c>
      <c r="AW182" s="14" t="s">
        <v>37</v>
      </c>
      <c r="AX182" s="14" t="s">
        <v>77</v>
      </c>
      <c r="AY182" s="246" t="s">
        <v>137</v>
      </c>
    </row>
    <row r="183" s="16" customFormat="1">
      <c r="A183" s="16"/>
      <c r="B183" s="258"/>
      <c r="C183" s="259"/>
      <c r="D183" s="227" t="s">
        <v>153</v>
      </c>
      <c r="E183" s="260" t="s">
        <v>19</v>
      </c>
      <c r="F183" s="261" t="s">
        <v>161</v>
      </c>
      <c r="G183" s="259"/>
      <c r="H183" s="262">
        <v>20</v>
      </c>
      <c r="I183" s="263"/>
      <c r="J183" s="259"/>
      <c r="K183" s="259"/>
      <c r="L183" s="264"/>
      <c r="M183" s="265"/>
      <c r="N183" s="266"/>
      <c r="O183" s="266"/>
      <c r="P183" s="266"/>
      <c r="Q183" s="266"/>
      <c r="R183" s="266"/>
      <c r="S183" s="266"/>
      <c r="T183" s="267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68" t="s">
        <v>153</v>
      </c>
      <c r="AU183" s="268" t="s">
        <v>87</v>
      </c>
      <c r="AV183" s="16" t="s">
        <v>149</v>
      </c>
      <c r="AW183" s="16" t="s">
        <v>37</v>
      </c>
      <c r="AX183" s="16" t="s">
        <v>85</v>
      </c>
      <c r="AY183" s="268" t="s">
        <v>137</v>
      </c>
    </row>
    <row r="184" s="2" customFormat="1" ht="21.75" customHeight="1">
      <c r="A184" s="41"/>
      <c r="B184" s="42"/>
      <c r="C184" s="269" t="s">
        <v>400</v>
      </c>
      <c r="D184" s="269" t="s">
        <v>312</v>
      </c>
      <c r="E184" s="270" t="s">
        <v>1038</v>
      </c>
      <c r="F184" s="271" t="s">
        <v>1039</v>
      </c>
      <c r="G184" s="272" t="s">
        <v>351</v>
      </c>
      <c r="H184" s="273">
        <v>5.25</v>
      </c>
      <c r="I184" s="274"/>
      <c r="J184" s="275">
        <f>ROUND(I184*H184,2)</f>
        <v>0</v>
      </c>
      <c r="K184" s="271" t="s">
        <v>148</v>
      </c>
      <c r="L184" s="276"/>
      <c r="M184" s="277" t="s">
        <v>19</v>
      </c>
      <c r="N184" s="278" t="s">
        <v>48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224</v>
      </c>
      <c r="AT184" s="218" t="s">
        <v>312</v>
      </c>
      <c r="AU184" s="218" t="s">
        <v>87</v>
      </c>
      <c r="AY184" s="20" t="s">
        <v>137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85</v>
      </c>
      <c r="BK184" s="219">
        <f>ROUND(I184*H184,2)</f>
        <v>0</v>
      </c>
      <c r="BL184" s="20" t="s">
        <v>149</v>
      </c>
      <c r="BM184" s="218" t="s">
        <v>627</v>
      </c>
    </row>
    <row r="185" s="14" customFormat="1">
      <c r="A185" s="14"/>
      <c r="B185" s="236"/>
      <c r="C185" s="237"/>
      <c r="D185" s="227" t="s">
        <v>153</v>
      </c>
      <c r="E185" s="238" t="s">
        <v>19</v>
      </c>
      <c r="F185" s="239" t="s">
        <v>1040</v>
      </c>
      <c r="G185" s="237"/>
      <c r="H185" s="240">
        <v>5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153</v>
      </c>
      <c r="AU185" s="246" t="s">
        <v>87</v>
      </c>
      <c r="AV185" s="14" t="s">
        <v>87</v>
      </c>
      <c r="AW185" s="14" t="s">
        <v>37</v>
      </c>
      <c r="AX185" s="14" t="s">
        <v>77</v>
      </c>
      <c r="AY185" s="246" t="s">
        <v>137</v>
      </c>
    </row>
    <row r="186" s="16" customFormat="1">
      <c r="A186" s="16"/>
      <c r="B186" s="258"/>
      <c r="C186" s="259"/>
      <c r="D186" s="227" t="s">
        <v>153</v>
      </c>
      <c r="E186" s="260" t="s">
        <v>19</v>
      </c>
      <c r="F186" s="261" t="s">
        <v>161</v>
      </c>
      <c r="G186" s="259"/>
      <c r="H186" s="262">
        <v>5</v>
      </c>
      <c r="I186" s="263"/>
      <c r="J186" s="259"/>
      <c r="K186" s="259"/>
      <c r="L186" s="264"/>
      <c r="M186" s="265"/>
      <c r="N186" s="266"/>
      <c r="O186" s="266"/>
      <c r="P186" s="266"/>
      <c r="Q186" s="266"/>
      <c r="R186" s="266"/>
      <c r="S186" s="266"/>
      <c r="T186" s="267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68" t="s">
        <v>153</v>
      </c>
      <c r="AU186" s="268" t="s">
        <v>87</v>
      </c>
      <c r="AV186" s="16" t="s">
        <v>149</v>
      </c>
      <c r="AW186" s="16" t="s">
        <v>37</v>
      </c>
      <c r="AX186" s="16" t="s">
        <v>77</v>
      </c>
      <c r="AY186" s="268" t="s">
        <v>137</v>
      </c>
    </row>
    <row r="187" s="14" customFormat="1">
      <c r="A187" s="14"/>
      <c r="B187" s="236"/>
      <c r="C187" s="237"/>
      <c r="D187" s="227" t="s">
        <v>153</v>
      </c>
      <c r="E187" s="238" t="s">
        <v>19</v>
      </c>
      <c r="F187" s="239" t="s">
        <v>1041</v>
      </c>
      <c r="G187" s="237"/>
      <c r="H187" s="240">
        <v>5.25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153</v>
      </c>
      <c r="AU187" s="246" t="s">
        <v>87</v>
      </c>
      <c r="AV187" s="14" t="s">
        <v>87</v>
      </c>
      <c r="AW187" s="14" t="s">
        <v>37</v>
      </c>
      <c r="AX187" s="14" t="s">
        <v>77</v>
      </c>
      <c r="AY187" s="246" t="s">
        <v>137</v>
      </c>
    </row>
    <row r="188" s="16" customFormat="1">
      <c r="A188" s="16"/>
      <c r="B188" s="258"/>
      <c r="C188" s="259"/>
      <c r="D188" s="227" t="s">
        <v>153</v>
      </c>
      <c r="E188" s="260" t="s">
        <v>19</v>
      </c>
      <c r="F188" s="261" t="s">
        <v>161</v>
      </c>
      <c r="G188" s="259"/>
      <c r="H188" s="262">
        <v>5.25</v>
      </c>
      <c r="I188" s="263"/>
      <c r="J188" s="259"/>
      <c r="K188" s="259"/>
      <c r="L188" s="264"/>
      <c r="M188" s="265"/>
      <c r="N188" s="266"/>
      <c r="O188" s="266"/>
      <c r="P188" s="266"/>
      <c r="Q188" s="266"/>
      <c r="R188" s="266"/>
      <c r="S188" s="266"/>
      <c r="T188" s="267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68" t="s">
        <v>153</v>
      </c>
      <c r="AU188" s="268" t="s">
        <v>87</v>
      </c>
      <c r="AV188" s="16" t="s">
        <v>149</v>
      </c>
      <c r="AW188" s="16" t="s">
        <v>37</v>
      </c>
      <c r="AX188" s="16" t="s">
        <v>85</v>
      </c>
      <c r="AY188" s="268" t="s">
        <v>137</v>
      </c>
    </row>
    <row r="189" s="2" customFormat="1" ht="21.75" customHeight="1">
      <c r="A189" s="41"/>
      <c r="B189" s="42"/>
      <c r="C189" s="207" t="s">
        <v>407</v>
      </c>
      <c r="D189" s="207" t="s">
        <v>144</v>
      </c>
      <c r="E189" s="208" t="s">
        <v>1042</v>
      </c>
      <c r="F189" s="209" t="s">
        <v>1043</v>
      </c>
      <c r="G189" s="210" t="s">
        <v>288</v>
      </c>
      <c r="H189" s="211">
        <v>5</v>
      </c>
      <c r="I189" s="212"/>
      <c r="J189" s="213">
        <f>ROUND(I189*H189,2)</f>
        <v>0</v>
      </c>
      <c r="K189" s="209" t="s">
        <v>148</v>
      </c>
      <c r="L189" s="47"/>
      <c r="M189" s="214" t="s">
        <v>19</v>
      </c>
      <c r="N189" s="215" t="s">
        <v>48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149</v>
      </c>
      <c r="AT189" s="218" t="s">
        <v>144</v>
      </c>
      <c r="AU189" s="218" t="s">
        <v>87</v>
      </c>
      <c r="AY189" s="20" t="s">
        <v>137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85</v>
      </c>
      <c r="BK189" s="219">
        <f>ROUND(I189*H189,2)</f>
        <v>0</v>
      </c>
      <c r="BL189" s="20" t="s">
        <v>149</v>
      </c>
      <c r="BM189" s="218" t="s">
        <v>630</v>
      </c>
    </row>
    <row r="190" s="2" customFormat="1">
      <c r="A190" s="41"/>
      <c r="B190" s="42"/>
      <c r="C190" s="43"/>
      <c r="D190" s="220" t="s">
        <v>151</v>
      </c>
      <c r="E190" s="43"/>
      <c r="F190" s="221" t="s">
        <v>1044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151</v>
      </c>
      <c r="AU190" s="20" t="s">
        <v>87</v>
      </c>
    </row>
    <row r="191" s="2" customFormat="1" ht="21.75" customHeight="1">
      <c r="A191" s="41"/>
      <c r="B191" s="42"/>
      <c r="C191" s="269" t="s">
        <v>412</v>
      </c>
      <c r="D191" s="269" t="s">
        <v>312</v>
      </c>
      <c r="E191" s="270" t="s">
        <v>1045</v>
      </c>
      <c r="F191" s="271" t="s">
        <v>1046</v>
      </c>
      <c r="G191" s="272" t="s">
        <v>288</v>
      </c>
      <c r="H191" s="273">
        <v>5</v>
      </c>
      <c r="I191" s="274"/>
      <c r="J191" s="275">
        <f>ROUND(I191*H191,2)</f>
        <v>0</v>
      </c>
      <c r="K191" s="271" t="s">
        <v>148</v>
      </c>
      <c r="L191" s="276"/>
      <c r="M191" s="277" t="s">
        <v>19</v>
      </c>
      <c r="N191" s="278" t="s">
        <v>48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224</v>
      </c>
      <c r="AT191" s="218" t="s">
        <v>312</v>
      </c>
      <c r="AU191" s="218" t="s">
        <v>87</v>
      </c>
      <c r="AY191" s="20" t="s">
        <v>137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85</v>
      </c>
      <c r="BK191" s="219">
        <f>ROUND(I191*H191,2)</f>
        <v>0</v>
      </c>
      <c r="BL191" s="20" t="s">
        <v>149</v>
      </c>
      <c r="BM191" s="218" t="s">
        <v>633</v>
      </c>
    </row>
    <row r="192" s="14" customFormat="1">
      <c r="A192" s="14"/>
      <c r="B192" s="236"/>
      <c r="C192" s="237"/>
      <c r="D192" s="227" t="s">
        <v>153</v>
      </c>
      <c r="E192" s="238" t="s">
        <v>19</v>
      </c>
      <c r="F192" s="239" t="s">
        <v>1047</v>
      </c>
      <c r="G192" s="237"/>
      <c r="H192" s="240">
        <v>2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153</v>
      </c>
      <c r="AU192" s="246" t="s">
        <v>87</v>
      </c>
      <c r="AV192" s="14" t="s">
        <v>87</v>
      </c>
      <c r="AW192" s="14" t="s">
        <v>37</v>
      </c>
      <c r="AX192" s="14" t="s">
        <v>77</v>
      </c>
      <c r="AY192" s="246" t="s">
        <v>137</v>
      </c>
    </row>
    <row r="193" s="14" customFormat="1">
      <c r="A193" s="14"/>
      <c r="B193" s="236"/>
      <c r="C193" s="237"/>
      <c r="D193" s="227" t="s">
        <v>153</v>
      </c>
      <c r="E193" s="238" t="s">
        <v>19</v>
      </c>
      <c r="F193" s="239" t="s">
        <v>1048</v>
      </c>
      <c r="G193" s="237"/>
      <c r="H193" s="240">
        <v>3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153</v>
      </c>
      <c r="AU193" s="246" t="s">
        <v>87</v>
      </c>
      <c r="AV193" s="14" t="s">
        <v>87</v>
      </c>
      <c r="AW193" s="14" t="s">
        <v>37</v>
      </c>
      <c r="AX193" s="14" t="s">
        <v>77</v>
      </c>
      <c r="AY193" s="246" t="s">
        <v>137</v>
      </c>
    </row>
    <row r="194" s="16" customFormat="1">
      <c r="A194" s="16"/>
      <c r="B194" s="258"/>
      <c r="C194" s="259"/>
      <c r="D194" s="227" t="s">
        <v>153</v>
      </c>
      <c r="E194" s="260" t="s">
        <v>19</v>
      </c>
      <c r="F194" s="261" t="s">
        <v>161</v>
      </c>
      <c r="G194" s="259"/>
      <c r="H194" s="262">
        <v>5</v>
      </c>
      <c r="I194" s="263"/>
      <c r="J194" s="259"/>
      <c r="K194" s="259"/>
      <c r="L194" s="264"/>
      <c r="M194" s="265"/>
      <c r="N194" s="266"/>
      <c r="O194" s="266"/>
      <c r="P194" s="266"/>
      <c r="Q194" s="266"/>
      <c r="R194" s="266"/>
      <c r="S194" s="266"/>
      <c r="T194" s="267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68" t="s">
        <v>153</v>
      </c>
      <c r="AU194" s="268" t="s">
        <v>87</v>
      </c>
      <c r="AV194" s="16" t="s">
        <v>149</v>
      </c>
      <c r="AW194" s="16" t="s">
        <v>37</v>
      </c>
      <c r="AX194" s="16" t="s">
        <v>85</v>
      </c>
      <c r="AY194" s="268" t="s">
        <v>137</v>
      </c>
    </row>
    <row r="195" s="12" customFormat="1" ht="22.8" customHeight="1">
      <c r="A195" s="12"/>
      <c r="B195" s="191"/>
      <c r="C195" s="192"/>
      <c r="D195" s="193" t="s">
        <v>76</v>
      </c>
      <c r="E195" s="205" t="s">
        <v>1049</v>
      </c>
      <c r="F195" s="205" t="s">
        <v>1050</v>
      </c>
      <c r="G195" s="192"/>
      <c r="H195" s="192"/>
      <c r="I195" s="195"/>
      <c r="J195" s="206">
        <f>BK195</f>
        <v>0</v>
      </c>
      <c r="K195" s="192"/>
      <c r="L195" s="197"/>
      <c r="M195" s="198"/>
      <c r="N195" s="199"/>
      <c r="O195" s="199"/>
      <c r="P195" s="200">
        <f>SUM(P196:P275)</f>
        <v>0</v>
      </c>
      <c r="Q195" s="199"/>
      <c r="R195" s="200">
        <f>SUM(R196:R275)</f>
        <v>0</v>
      </c>
      <c r="S195" s="199"/>
      <c r="T195" s="201">
        <f>SUM(T196:T275)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2" t="s">
        <v>85</v>
      </c>
      <c r="AT195" s="203" t="s">
        <v>76</v>
      </c>
      <c r="AU195" s="203" t="s">
        <v>85</v>
      </c>
      <c r="AY195" s="202" t="s">
        <v>137</v>
      </c>
      <c r="BK195" s="204">
        <f>SUM(BK196:BK275)</f>
        <v>0</v>
      </c>
    </row>
    <row r="196" s="2" customFormat="1" ht="24.15" customHeight="1">
      <c r="A196" s="41"/>
      <c r="B196" s="42"/>
      <c r="C196" s="207" t="s">
        <v>419</v>
      </c>
      <c r="D196" s="207" t="s">
        <v>144</v>
      </c>
      <c r="E196" s="208" t="s">
        <v>1051</v>
      </c>
      <c r="F196" s="209" t="s">
        <v>1052</v>
      </c>
      <c r="G196" s="210" t="s">
        <v>351</v>
      </c>
      <c r="H196" s="211">
        <v>50</v>
      </c>
      <c r="I196" s="212"/>
      <c r="J196" s="213">
        <f>ROUND(I196*H196,2)</f>
        <v>0</v>
      </c>
      <c r="K196" s="209" t="s">
        <v>148</v>
      </c>
      <c r="L196" s="47"/>
      <c r="M196" s="214" t="s">
        <v>19</v>
      </c>
      <c r="N196" s="215" t="s">
        <v>48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149</v>
      </c>
      <c r="AT196" s="218" t="s">
        <v>144</v>
      </c>
      <c r="AU196" s="218" t="s">
        <v>87</v>
      </c>
      <c r="AY196" s="20" t="s">
        <v>137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85</v>
      </c>
      <c r="BK196" s="219">
        <f>ROUND(I196*H196,2)</f>
        <v>0</v>
      </c>
      <c r="BL196" s="20" t="s">
        <v>149</v>
      </c>
      <c r="BM196" s="218" t="s">
        <v>636</v>
      </c>
    </row>
    <row r="197" s="2" customFormat="1">
      <c r="A197" s="41"/>
      <c r="B197" s="42"/>
      <c r="C197" s="43"/>
      <c r="D197" s="220" t="s">
        <v>151</v>
      </c>
      <c r="E197" s="43"/>
      <c r="F197" s="221" t="s">
        <v>1053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151</v>
      </c>
      <c r="AU197" s="20" t="s">
        <v>87</v>
      </c>
    </row>
    <row r="198" s="2" customFormat="1" ht="24.15" customHeight="1">
      <c r="A198" s="41"/>
      <c r="B198" s="42"/>
      <c r="C198" s="269" t="s">
        <v>426</v>
      </c>
      <c r="D198" s="269" t="s">
        <v>312</v>
      </c>
      <c r="E198" s="270" t="s">
        <v>1054</v>
      </c>
      <c r="F198" s="271" t="s">
        <v>1055</v>
      </c>
      <c r="G198" s="272" t="s">
        <v>351</v>
      </c>
      <c r="H198" s="273">
        <v>34.5</v>
      </c>
      <c r="I198" s="274"/>
      <c r="J198" s="275">
        <f>ROUND(I198*H198,2)</f>
        <v>0</v>
      </c>
      <c r="K198" s="271" t="s">
        <v>148</v>
      </c>
      <c r="L198" s="276"/>
      <c r="M198" s="277" t="s">
        <v>19</v>
      </c>
      <c r="N198" s="278" t="s">
        <v>48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224</v>
      </c>
      <c r="AT198" s="218" t="s">
        <v>312</v>
      </c>
      <c r="AU198" s="218" t="s">
        <v>87</v>
      </c>
      <c r="AY198" s="20" t="s">
        <v>137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85</v>
      </c>
      <c r="BK198" s="219">
        <f>ROUND(I198*H198,2)</f>
        <v>0</v>
      </c>
      <c r="BL198" s="20" t="s">
        <v>149</v>
      </c>
      <c r="BM198" s="218" t="s">
        <v>641</v>
      </c>
    </row>
    <row r="199" s="14" customFormat="1">
      <c r="A199" s="14"/>
      <c r="B199" s="236"/>
      <c r="C199" s="237"/>
      <c r="D199" s="227" t="s">
        <v>153</v>
      </c>
      <c r="E199" s="238" t="s">
        <v>19</v>
      </c>
      <c r="F199" s="239" t="s">
        <v>1056</v>
      </c>
      <c r="G199" s="237"/>
      <c r="H199" s="240">
        <v>10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153</v>
      </c>
      <c r="AU199" s="246" t="s">
        <v>87</v>
      </c>
      <c r="AV199" s="14" t="s">
        <v>87</v>
      </c>
      <c r="AW199" s="14" t="s">
        <v>37</v>
      </c>
      <c r="AX199" s="14" t="s">
        <v>77</v>
      </c>
      <c r="AY199" s="246" t="s">
        <v>137</v>
      </c>
    </row>
    <row r="200" s="14" customFormat="1">
      <c r="A200" s="14"/>
      <c r="B200" s="236"/>
      <c r="C200" s="237"/>
      <c r="D200" s="227" t="s">
        <v>153</v>
      </c>
      <c r="E200" s="238" t="s">
        <v>19</v>
      </c>
      <c r="F200" s="239" t="s">
        <v>1057</v>
      </c>
      <c r="G200" s="237"/>
      <c r="H200" s="240">
        <v>20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6" t="s">
        <v>153</v>
      </c>
      <c r="AU200" s="246" t="s">
        <v>87</v>
      </c>
      <c r="AV200" s="14" t="s">
        <v>87</v>
      </c>
      <c r="AW200" s="14" t="s">
        <v>37</v>
      </c>
      <c r="AX200" s="14" t="s">
        <v>77</v>
      </c>
      <c r="AY200" s="246" t="s">
        <v>137</v>
      </c>
    </row>
    <row r="201" s="16" customFormat="1">
      <c r="A201" s="16"/>
      <c r="B201" s="258"/>
      <c r="C201" s="259"/>
      <c r="D201" s="227" t="s">
        <v>153</v>
      </c>
      <c r="E201" s="260" t="s">
        <v>19</v>
      </c>
      <c r="F201" s="261" t="s">
        <v>161</v>
      </c>
      <c r="G201" s="259"/>
      <c r="H201" s="262">
        <v>30</v>
      </c>
      <c r="I201" s="263"/>
      <c r="J201" s="259"/>
      <c r="K201" s="259"/>
      <c r="L201" s="264"/>
      <c r="M201" s="265"/>
      <c r="N201" s="266"/>
      <c r="O201" s="266"/>
      <c r="P201" s="266"/>
      <c r="Q201" s="266"/>
      <c r="R201" s="266"/>
      <c r="S201" s="266"/>
      <c r="T201" s="267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68" t="s">
        <v>153</v>
      </c>
      <c r="AU201" s="268" t="s">
        <v>87</v>
      </c>
      <c r="AV201" s="16" t="s">
        <v>149</v>
      </c>
      <c r="AW201" s="16" t="s">
        <v>37</v>
      </c>
      <c r="AX201" s="16" t="s">
        <v>77</v>
      </c>
      <c r="AY201" s="268" t="s">
        <v>137</v>
      </c>
    </row>
    <row r="202" s="14" customFormat="1">
      <c r="A202" s="14"/>
      <c r="B202" s="236"/>
      <c r="C202" s="237"/>
      <c r="D202" s="227" t="s">
        <v>153</v>
      </c>
      <c r="E202" s="238" t="s">
        <v>19</v>
      </c>
      <c r="F202" s="239" t="s">
        <v>1058</v>
      </c>
      <c r="G202" s="237"/>
      <c r="H202" s="240">
        <v>34.5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153</v>
      </c>
      <c r="AU202" s="246" t="s">
        <v>87</v>
      </c>
      <c r="AV202" s="14" t="s">
        <v>87</v>
      </c>
      <c r="AW202" s="14" t="s">
        <v>37</v>
      </c>
      <c r="AX202" s="14" t="s">
        <v>77</v>
      </c>
      <c r="AY202" s="246" t="s">
        <v>137</v>
      </c>
    </row>
    <row r="203" s="16" customFormat="1">
      <c r="A203" s="16"/>
      <c r="B203" s="258"/>
      <c r="C203" s="259"/>
      <c r="D203" s="227" t="s">
        <v>153</v>
      </c>
      <c r="E203" s="260" t="s">
        <v>19</v>
      </c>
      <c r="F203" s="261" t="s">
        <v>161</v>
      </c>
      <c r="G203" s="259"/>
      <c r="H203" s="262">
        <v>34.5</v>
      </c>
      <c r="I203" s="263"/>
      <c r="J203" s="259"/>
      <c r="K203" s="259"/>
      <c r="L203" s="264"/>
      <c r="M203" s="265"/>
      <c r="N203" s="266"/>
      <c r="O203" s="266"/>
      <c r="P203" s="266"/>
      <c r="Q203" s="266"/>
      <c r="R203" s="266"/>
      <c r="S203" s="266"/>
      <c r="T203" s="267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68" t="s">
        <v>153</v>
      </c>
      <c r="AU203" s="268" t="s">
        <v>87</v>
      </c>
      <c r="AV203" s="16" t="s">
        <v>149</v>
      </c>
      <c r="AW203" s="16" t="s">
        <v>37</v>
      </c>
      <c r="AX203" s="16" t="s">
        <v>85</v>
      </c>
      <c r="AY203" s="268" t="s">
        <v>137</v>
      </c>
    </row>
    <row r="204" s="2" customFormat="1" ht="24.15" customHeight="1">
      <c r="A204" s="41"/>
      <c r="B204" s="42"/>
      <c r="C204" s="269" t="s">
        <v>431</v>
      </c>
      <c r="D204" s="269" t="s">
        <v>312</v>
      </c>
      <c r="E204" s="270" t="s">
        <v>1059</v>
      </c>
      <c r="F204" s="271" t="s">
        <v>1060</v>
      </c>
      <c r="G204" s="272" t="s">
        <v>351</v>
      </c>
      <c r="H204" s="273">
        <v>23</v>
      </c>
      <c r="I204" s="274"/>
      <c r="J204" s="275">
        <f>ROUND(I204*H204,2)</f>
        <v>0</v>
      </c>
      <c r="K204" s="271" t="s">
        <v>148</v>
      </c>
      <c r="L204" s="276"/>
      <c r="M204" s="277" t="s">
        <v>19</v>
      </c>
      <c r="N204" s="278" t="s">
        <v>48</v>
      </c>
      <c r="O204" s="87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224</v>
      </c>
      <c r="AT204" s="218" t="s">
        <v>312</v>
      </c>
      <c r="AU204" s="218" t="s">
        <v>87</v>
      </c>
      <c r="AY204" s="20" t="s">
        <v>137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85</v>
      </c>
      <c r="BK204" s="219">
        <f>ROUND(I204*H204,2)</f>
        <v>0</v>
      </c>
      <c r="BL204" s="20" t="s">
        <v>149</v>
      </c>
      <c r="BM204" s="218" t="s">
        <v>644</v>
      </c>
    </row>
    <row r="205" s="14" customFormat="1">
      <c r="A205" s="14"/>
      <c r="B205" s="236"/>
      <c r="C205" s="237"/>
      <c r="D205" s="227" t="s">
        <v>153</v>
      </c>
      <c r="E205" s="238" t="s">
        <v>19</v>
      </c>
      <c r="F205" s="239" t="s">
        <v>1061</v>
      </c>
      <c r="G205" s="237"/>
      <c r="H205" s="240">
        <v>20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153</v>
      </c>
      <c r="AU205" s="246" t="s">
        <v>87</v>
      </c>
      <c r="AV205" s="14" t="s">
        <v>87</v>
      </c>
      <c r="AW205" s="14" t="s">
        <v>37</v>
      </c>
      <c r="AX205" s="14" t="s">
        <v>77</v>
      </c>
      <c r="AY205" s="246" t="s">
        <v>137</v>
      </c>
    </row>
    <row r="206" s="16" customFormat="1">
      <c r="A206" s="16"/>
      <c r="B206" s="258"/>
      <c r="C206" s="259"/>
      <c r="D206" s="227" t="s">
        <v>153</v>
      </c>
      <c r="E206" s="260" t="s">
        <v>19</v>
      </c>
      <c r="F206" s="261" t="s">
        <v>161</v>
      </c>
      <c r="G206" s="259"/>
      <c r="H206" s="262">
        <v>20</v>
      </c>
      <c r="I206" s="263"/>
      <c r="J206" s="259"/>
      <c r="K206" s="259"/>
      <c r="L206" s="264"/>
      <c r="M206" s="265"/>
      <c r="N206" s="266"/>
      <c r="O206" s="266"/>
      <c r="P206" s="266"/>
      <c r="Q206" s="266"/>
      <c r="R206" s="266"/>
      <c r="S206" s="266"/>
      <c r="T206" s="267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68" t="s">
        <v>153</v>
      </c>
      <c r="AU206" s="268" t="s">
        <v>87</v>
      </c>
      <c r="AV206" s="16" t="s">
        <v>149</v>
      </c>
      <c r="AW206" s="16" t="s">
        <v>37</v>
      </c>
      <c r="AX206" s="16" t="s">
        <v>77</v>
      </c>
      <c r="AY206" s="268" t="s">
        <v>137</v>
      </c>
    </row>
    <row r="207" s="14" customFormat="1">
      <c r="A207" s="14"/>
      <c r="B207" s="236"/>
      <c r="C207" s="237"/>
      <c r="D207" s="227" t="s">
        <v>153</v>
      </c>
      <c r="E207" s="238" t="s">
        <v>19</v>
      </c>
      <c r="F207" s="239" t="s">
        <v>1062</v>
      </c>
      <c r="G207" s="237"/>
      <c r="H207" s="240">
        <v>23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153</v>
      </c>
      <c r="AU207" s="246" t="s">
        <v>87</v>
      </c>
      <c r="AV207" s="14" t="s">
        <v>87</v>
      </c>
      <c r="AW207" s="14" t="s">
        <v>37</v>
      </c>
      <c r="AX207" s="14" t="s">
        <v>77</v>
      </c>
      <c r="AY207" s="246" t="s">
        <v>137</v>
      </c>
    </row>
    <row r="208" s="16" customFormat="1">
      <c r="A208" s="16"/>
      <c r="B208" s="258"/>
      <c r="C208" s="259"/>
      <c r="D208" s="227" t="s">
        <v>153</v>
      </c>
      <c r="E208" s="260" t="s">
        <v>19</v>
      </c>
      <c r="F208" s="261" t="s">
        <v>161</v>
      </c>
      <c r="G208" s="259"/>
      <c r="H208" s="262">
        <v>23</v>
      </c>
      <c r="I208" s="263"/>
      <c r="J208" s="259"/>
      <c r="K208" s="259"/>
      <c r="L208" s="264"/>
      <c r="M208" s="265"/>
      <c r="N208" s="266"/>
      <c r="O208" s="266"/>
      <c r="P208" s="266"/>
      <c r="Q208" s="266"/>
      <c r="R208" s="266"/>
      <c r="S208" s="266"/>
      <c r="T208" s="267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68" t="s">
        <v>153</v>
      </c>
      <c r="AU208" s="268" t="s">
        <v>87</v>
      </c>
      <c r="AV208" s="16" t="s">
        <v>149</v>
      </c>
      <c r="AW208" s="16" t="s">
        <v>37</v>
      </c>
      <c r="AX208" s="16" t="s">
        <v>85</v>
      </c>
      <c r="AY208" s="268" t="s">
        <v>137</v>
      </c>
    </row>
    <row r="209" s="2" customFormat="1" ht="33" customHeight="1">
      <c r="A209" s="41"/>
      <c r="B209" s="42"/>
      <c r="C209" s="207" t="s">
        <v>436</v>
      </c>
      <c r="D209" s="207" t="s">
        <v>144</v>
      </c>
      <c r="E209" s="208" t="s">
        <v>1063</v>
      </c>
      <c r="F209" s="209" t="s">
        <v>1064</v>
      </c>
      <c r="G209" s="210" t="s">
        <v>351</v>
      </c>
      <c r="H209" s="211">
        <v>61</v>
      </c>
      <c r="I209" s="212"/>
      <c r="J209" s="213">
        <f>ROUND(I209*H209,2)</f>
        <v>0</v>
      </c>
      <c r="K209" s="209" t="s">
        <v>19</v>
      </c>
      <c r="L209" s="47"/>
      <c r="M209" s="214" t="s">
        <v>19</v>
      </c>
      <c r="N209" s="215" t="s">
        <v>48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149</v>
      </c>
      <c r="AT209" s="218" t="s">
        <v>144</v>
      </c>
      <c r="AU209" s="218" t="s">
        <v>87</v>
      </c>
      <c r="AY209" s="20" t="s">
        <v>137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85</v>
      </c>
      <c r="BK209" s="219">
        <f>ROUND(I209*H209,2)</f>
        <v>0</v>
      </c>
      <c r="BL209" s="20" t="s">
        <v>149</v>
      </c>
      <c r="BM209" s="218" t="s">
        <v>647</v>
      </c>
    </row>
    <row r="210" s="2" customFormat="1" ht="24.15" customHeight="1">
      <c r="A210" s="41"/>
      <c r="B210" s="42"/>
      <c r="C210" s="269" t="s">
        <v>441</v>
      </c>
      <c r="D210" s="269" t="s">
        <v>312</v>
      </c>
      <c r="E210" s="270" t="s">
        <v>1065</v>
      </c>
      <c r="F210" s="271" t="s">
        <v>1066</v>
      </c>
      <c r="G210" s="272" t="s">
        <v>351</v>
      </c>
      <c r="H210" s="273">
        <v>66.700000000000003</v>
      </c>
      <c r="I210" s="274"/>
      <c r="J210" s="275">
        <f>ROUND(I210*H210,2)</f>
        <v>0</v>
      </c>
      <c r="K210" s="271" t="s">
        <v>148</v>
      </c>
      <c r="L210" s="276"/>
      <c r="M210" s="277" t="s">
        <v>19</v>
      </c>
      <c r="N210" s="278" t="s">
        <v>48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224</v>
      </c>
      <c r="AT210" s="218" t="s">
        <v>312</v>
      </c>
      <c r="AU210" s="218" t="s">
        <v>87</v>
      </c>
      <c r="AY210" s="20" t="s">
        <v>137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85</v>
      </c>
      <c r="BK210" s="219">
        <f>ROUND(I210*H210,2)</f>
        <v>0</v>
      </c>
      <c r="BL210" s="20" t="s">
        <v>149</v>
      </c>
      <c r="BM210" s="218" t="s">
        <v>650</v>
      </c>
    </row>
    <row r="211" s="14" customFormat="1">
      <c r="A211" s="14"/>
      <c r="B211" s="236"/>
      <c r="C211" s="237"/>
      <c r="D211" s="227" t="s">
        <v>153</v>
      </c>
      <c r="E211" s="238" t="s">
        <v>19</v>
      </c>
      <c r="F211" s="239" t="s">
        <v>1067</v>
      </c>
      <c r="G211" s="237"/>
      <c r="H211" s="240">
        <v>3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153</v>
      </c>
      <c r="AU211" s="246" t="s">
        <v>87</v>
      </c>
      <c r="AV211" s="14" t="s">
        <v>87</v>
      </c>
      <c r="AW211" s="14" t="s">
        <v>37</v>
      </c>
      <c r="AX211" s="14" t="s">
        <v>77</v>
      </c>
      <c r="AY211" s="246" t="s">
        <v>137</v>
      </c>
    </row>
    <row r="212" s="14" customFormat="1">
      <c r="A212" s="14"/>
      <c r="B212" s="236"/>
      <c r="C212" s="237"/>
      <c r="D212" s="227" t="s">
        <v>153</v>
      </c>
      <c r="E212" s="238" t="s">
        <v>19</v>
      </c>
      <c r="F212" s="239" t="s">
        <v>1068</v>
      </c>
      <c r="G212" s="237"/>
      <c r="H212" s="240">
        <v>25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153</v>
      </c>
      <c r="AU212" s="246" t="s">
        <v>87</v>
      </c>
      <c r="AV212" s="14" t="s">
        <v>87</v>
      </c>
      <c r="AW212" s="14" t="s">
        <v>37</v>
      </c>
      <c r="AX212" s="14" t="s">
        <v>77</v>
      </c>
      <c r="AY212" s="246" t="s">
        <v>137</v>
      </c>
    </row>
    <row r="213" s="14" customFormat="1">
      <c r="A213" s="14"/>
      <c r="B213" s="236"/>
      <c r="C213" s="237"/>
      <c r="D213" s="227" t="s">
        <v>153</v>
      </c>
      <c r="E213" s="238" t="s">
        <v>19</v>
      </c>
      <c r="F213" s="239" t="s">
        <v>1069</v>
      </c>
      <c r="G213" s="237"/>
      <c r="H213" s="240">
        <v>30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153</v>
      </c>
      <c r="AU213" s="246" t="s">
        <v>87</v>
      </c>
      <c r="AV213" s="14" t="s">
        <v>87</v>
      </c>
      <c r="AW213" s="14" t="s">
        <v>37</v>
      </c>
      <c r="AX213" s="14" t="s">
        <v>77</v>
      </c>
      <c r="AY213" s="246" t="s">
        <v>137</v>
      </c>
    </row>
    <row r="214" s="16" customFormat="1">
      <c r="A214" s="16"/>
      <c r="B214" s="258"/>
      <c r="C214" s="259"/>
      <c r="D214" s="227" t="s">
        <v>153</v>
      </c>
      <c r="E214" s="260" t="s">
        <v>19</v>
      </c>
      <c r="F214" s="261" t="s">
        <v>161</v>
      </c>
      <c r="G214" s="259"/>
      <c r="H214" s="262">
        <v>58</v>
      </c>
      <c r="I214" s="263"/>
      <c r="J214" s="259"/>
      <c r="K214" s="259"/>
      <c r="L214" s="264"/>
      <c r="M214" s="265"/>
      <c r="N214" s="266"/>
      <c r="O214" s="266"/>
      <c r="P214" s="266"/>
      <c r="Q214" s="266"/>
      <c r="R214" s="266"/>
      <c r="S214" s="266"/>
      <c r="T214" s="267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68" t="s">
        <v>153</v>
      </c>
      <c r="AU214" s="268" t="s">
        <v>87</v>
      </c>
      <c r="AV214" s="16" t="s">
        <v>149</v>
      </c>
      <c r="AW214" s="16" t="s">
        <v>37</v>
      </c>
      <c r="AX214" s="16" t="s">
        <v>77</v>
      </c>
      <c r="AY214" s="268" t="s">
        <v>137</v>
      </c>
    </row>
    <row r="215" s="14" customFormat="1">
      <c r="A215" s="14"/>
      <c r="B215" s="236"/>
      <c r="C215" s="237"/>
      <c r="D215" s="227" t="s">
        <v>153</v>
      </c>
      <c r="E215" s="238" t="s">
        <v>19</v>
      </c>
      <c r="F215" s="239" t="s">
        <v>1070</v>
      </c>
      <c r="G215" s="237"/>
      <c r="H215" s="240">
        <v>66.700000000000003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153</v>
      </c>
      <c r="AU215" s="246" t="s">
        <v>87</v>
      </c>
      <c r="AV215" s="14" t="s">
        <v>87</v>
      </c>
      <c r="AW215" s="14" t="s">
        <v>37</v>
      </c>
      <c r="AX215" s="14" t="s">
        <v>77</v>
      </c>
      <c r="AY215" s="246" t="s">
        <v>137</v>
      </c>
    </row>
    <row r="216" s="16" customFormat="1">
      <c r="A216" s="16"/>
      <c r="B216" s="258"/>
      <c r="C216" s="259"/>
      <c r="D216" s="227" t="s">
        <v>153</v>
      </c>
      <c r="E216" s="260" t="s">
        <v>19</v>
      </c>
      <c r="F216" s="261" t="s">
        <v>161</v>
      </c>
      <c r="G216" s="259"/>
      <c r="H216" s="262">
        <v>66.700000000000003</v>
      </c>
      <c r="I216" s="263"/>
      <c r="J216" s="259"/>
      <c r="K216" s="259"/>
      <c r="L216" s="264"/>
      <c r="M216" s="265"/>
      <c r="N216" s="266"/>
      <c r="O216" s="266"/>
      <c r="P216" s="266"/>
      <c r="Q216" s="266"/>
      <c r="R216" s="266"/>
      <c r="S216" s="266"/>
      <c r="T216" s="267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68" t="s">
        <v>153</v>
      </c>
      <c r="AU216" s="268" t="s">
        <v>87</v>
      </c>
      <c r="AV216" s="16" t="s">
        <v>149</v>
      </c>
      <c r="AW216" s="16" t="s">
        <v>37</v>
      </c>
      <c r="AX216" s="16" t="s">
        <v>85</v>
      </c>
      <c r="AY216" s="268" t="s">
        <v>137</v>
      </c>
    </row>
    <row r="217" s="2" customFormat="1" ht="24.15" customHeight="1">
      <c r="A217" s="41"/>
      <c r="B217" s="42"/>
      <c r="C217" s="269" t="s">
        <v>446</v>
      </c>
      <c r="D217" s="269" t="s">
        <v>312</v>
      </c>
      <c r="E217" s="270" t="s">
        <v>1071</v>
      </c>
      <c r="F217" s="271" t="s">
        <v>1072</v>
      </c>
      <c r="G217" s="272" t="s">
        <v>351</v>
      </c>
      <c r="H217" s="273">
        <v>3</v>
      </c>
      <c r="I217" s="274"/>
      <c r="J217" s="275">
        <f>ROUND(I217*H217,2)</f>
        <v>0</v>
      </c>
      <c r="K217" s="271" t="s">
        <v>148</v>
      </c>
      <c r="L217" s="276"/>
      <c r="M217" s="277" t="s">
        <v>19</v>
      </c>
      <c r="N217" s="278" t="s">
        <v>48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224</v>
      </c>
      <c r="AT217" s="218" t="s">
        <v>312</v>
      </c>
      <c r="AU217" s="218" t="s">
        <v>87</v>
      </c>
      <c r="AY217" s="20" t="s">
        <v>137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85</v>
      </c>
      <c r="BK217" s="219">
        <f>ROUND(I217*H217,2)</f>
        <v>0</v>
      </c>
      <c r="BL217" s="20" t="s">
        <v>149</v>
      </c>
      <c r="BM217" s="218" t="s">
        <v>653</v>
      </c>
    </row>
    <row r="218" s="14" customFormat="1">
      <c r="A218" s="14"/>
      <c r="B218" s="236"/>
      <c r="C218" s="237"/>
      <c r="D218" s="227" t="s">
        <v>153</v>
      </c>
      <c r="E218" s="238" t="s">
        <v>19</v>
      </c>
      <c r="F218" s="239" t="s">
        <v>1067</v>
      </c>
      <c r="G218" s="237"/>
      <c r="H218" s="240">
        <v>3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153</v>
      </c>
      <c r="AU218" s="246" t="s">
        <v>87</v>
      </c>
      <c r="AV218" s="14" t="s">
        <v>87</v>
      </c>
      <c r="AW218" s="14" t="s">
        <v>37</v>
      </c>
      <c r="AX218" s="14" t="s">
        <v>77</v>
      </c>
      <c r="AY218" s="246" t="s">
        <v>137</v>
      </c>
    </row>
    <row r="219" s="16" customFormat="1">
      <c r="A219" s="16"/>
      <c r="B219" s="258"/>
      <c r="C219" s="259"/>
      <c r="D219" s="227" t="s">
        <v>153</v>
      </c>
      <c r="E219" s="260" t="s">
        <v>19</v>
      </c>
      <c r="F219" s="261" t="s">
        <v>161</v>
      </c>
      <c r="G219" s="259"/>
      <c r="H219" s="262">
        <v>3</v>
      </c>
      <c r="I219" s="263"/>
      <c r="J219" s="259"/>
      <c r="K219" s="259"/>
      <c r="L219" s="264"/>
      <c r="M219" s="265"/>
      <c r="N219" s="266"/>
      <c r="O219" s="266"/>
      <c r="P219" s="266"/>
      <c r="Q219" s="266"/>
      <c r="R219" s="266"/>
      <c r="S219" s="266"/>
      <c r="T219" s="267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68" t="s">
        <v>153</v>
      </c>
      <c r="AU219" s="268" t="s">
        <v>87</v>
      </c>
      <c r="AV219" s="16" t="s">
        <v>149</v>
      </c>
      <c r="AW219" s="16" t="s">
        <v>37</v>
      </c>
      <c r="AX219" s="16" t="s">
        <v>85</v>
      </c>
      <c r="AY219" s="268" t="s">
        <v>137</v>
      </c>
    </row>
    <row r="220" s="2" customFormat="1" ht="33" customHeight="1">
      <c r="A220" s="41"/>
      <c r="B220" s="42"/>
      <c r="C220" s="207" t="s">
        <v>453</v>
      </c>
      <c r="D220" s="207" t="s">
        <v>144</v>
      </c>
      <c r="E220" s="208" t="s">
        <v>1073</v>
      </c>
      <c r="F220" s="209" t="s">
        <v>1074</v>
      </c>
      <c r="G220" s="210" t="s">
        <v>351</v>
      </c>
      <c r="H220" s="211">
        <v>60</v>
      </c>
      <c r="I220" s="212"/>
      <c r="J220" s="213">
        <f>ROUND(I220*H220,2)</f>
        <v>0</v>
      </c>
      <c r="K220" s="209" t="s">
        <v>148</v>
      </c>
      <c r="L220" s="47"/>
      <c r="M220" s="214" t="s">
        <v>19</v>
      </c>
      <c r="N220" s="215" t="s">
        <v>48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149</v>
      </c>
      <c r="AT220" s="218" t="s">
        <v>144</v>
      </c>
      <c r="AU220" s="218" t="s">
        <v>87</v>
      </c>
      <c r="AY220" s="20" t="s">
        <v>137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85</v>
      </c>
      <c r="BK220" s="219">
        <f>ROUND(I220*H220,2)</f>
        <v>0</v>
      </c>
      <c r="BL220" s="20" t="s">
        <v>149</v>
      </c>
      <c r="BM220" s="218" t="s">
        <v>656</v>
      </c>
    </row>
    <row r="221" s="2" customFormat="1">
      <c r="A221" s="41"/>
      <c r="B221" s="42"/>
      <c r="C221" s="43"/>
      <c r="D221" s="220" t="s">
        <v>151</v>
      </c>
      <c r="E221" s="43"/>
      <c r="F221" s="221" t="s">
        <v>1075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151</v>
      </c>
      <c r="AU221" s="20" t="s">
        <v>87</v>
      </c>
    </row>
    <row r="222" s="2" customFormat="1" ht="24.15" customHeight="1">
      <c r="A222" s="41"/>
      <c r="B222" s="42"/>
      <c r="C222" s="269" t="s">
        <v>460</v>
      </c>
      <c r="D222" s="269" t="s">
        <v>312</v>
      </c>
      <c r="E222" s="270" t="s">
        <v>1076</v>
      </c>
      <c r="F222" s="271" t="s">
        <v>1077</v>
      </c>
      <c r="G222" s="272" t="s">
        <v>351</v>
      </c>
      <c r="H222" s="273">
        <v>23</v>
      </c>
      <c r="I222" s="274"/>
      <c r="J222" s="275">
        <f>ROUND(I222*H222,2)</f>
        <v>0</v>
      </c>
      <c r="K222" s="271" t="s">
        <v>148</v>
      </c>
      <c r="L222" s="276"/>
      <c r="M222" s="277" t="s">
        <v>19</v>
      </c>
      <c r="N222" s="278" t="s">
        <v>48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224</v>
      </c>
      <c r="AT222" s="218" t="s">
        <v>312</v>
      </c>
      <c r="AU222" s="218" t="s">
        <v>87</v>
      </c>
      <c r="AY222" s="20" t="s">
        <v>137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85</v>
      </c>
      <c r="BK222" s="219">
        <f>ROUND(I222*H222,2)</f>
        <v>0</v>
      </c>
      <c r="BL222" s="20" t="s">
        <v>149</v>
      </c>
      <c r="BM222" s="218" t="s">
        <v>198</v>
      </c>
    </row>
    <row r="223" s="2" customFormat="1" ht="24.15" customHeight="1">
      <c r="A223" s="41"/>
      <c r="B223" s="42"/>
      <c r="C223" s="269" t="s">
        <v>467</v>
      </c>
      <c r="D223" s="269" t="s">
        <v>312</v>
      </c>
      <c r="E223" s="270" t="s">
        <v>1078</v>
      </c>
      <c r="F223" s="271" t="s">
        <v>1079</v>
      </c>
      <c r="G223" s="272" t="s">
        <v>351</v>
      </c>
      <c r="H223" s="273">
        <v>46</v>
      </c>
      <c r="I223" s="274"/>
      <c r="J223" s="275">
        <f>ROUND(I223*H223,2)</f>
        <v>0</v>
      </c>
      <c r="K223" s="271" t="s">
        <v>148</v>
      </c>
      <c r="L223" s="276"/>
      <c r="M223" s="277" t="s">
        <v>19</v>
      </c>
      <c r="N223" s="278" t="s">
        <v>48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224</v>
      </c>
      <c r="AT223" s="218" t="s">
        <v>312</v>
      </c>
      <c r="AU223" s="218" t="s">
        <v>87</v>
      </c>
      <c r="AY223" s="20" t="s">
        <v>137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85</v>
      </c>
      <c r="BK223" s="219">
        <f>ROUND(I223*H223,2)</f>
        <v>0</v>
      </c>
      <c r="BL223" s="20" t="s">
        <v>149</v>
      </c>
      <c r="BM223" s="218" t="s">
        <v>661</v>
      </c>
    </row>
    <row r="224" s="14" customFormat="1">
      <c r="A224" s="14"/>
      <c r="B224" s="236"/>
      <c r="C224" s="237"/>
      <c r="D224" s="227" t="s">
        <v>153</v>
      </c>
      <c r="E224" s="238" t="s">
        <v>19</v>
      </c>
      <c r="F224" s="239" t="s">
        <v>1080</v>
      </c>
      <c r="G224" s="237"/>
      <c r="H224" s="240">
        <v>15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153</v>
      </c>
      <c r="AU224" s="246" t="s">
        <v>87</v>
      </c>
      <c r="AV224" s="14" t="s">
        <v>87</v>
      </c>
      <c r="AW224" s="14" t="s">
        <v>37</v>
      </c>
      <c r="AX224" s="14" t="s">
        <v>77</v>
      </c>
      <c r="AY224" s="246" t="s">
        <v>137</v>
      </c>
    </row>
    <row r="225" s="14" customFormat="1">
      <c r="A225" s="14"/>
      <c r="B225" s="236"/>
      <c r="C225" s="237"/>
      <c r="D225" s="227" t="s">
        <v>153</v>
      </c>
      <c r="E225" s="238" t="s">
        <v>19</v>
      </c>
      <c r="F225" s="239" t="s">
        <v>1068</v>
      </c>
      <c r="G225" s="237"/>
      <c r="H225" s="240">
        <v>25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153</v>
      </c>
      <c r="AU225" s="246" t="s">
        <v>87</v>
      </c>
      <c r="AV225" s="14" t="s">
        <v>87</v>
      </c>
      <c r="AW225" s="14" t="s">
        <v>37</v>
      </c>
      <c r="AX225" s="14" t="s">
        <v>77</v>
      </c>
      <c r="AY225" s="246" t="s">
        <v>137</v>
      </c>
    </row>
    <row r="226" s="16" customFormat="1">
      <c r="A226" s="16"/>
      <c r="B226" s="258"/>
      <c r="C226" s="259"/>
      <c r="D226" s="227" t="s">
        <v>153</v>
      </c>
      <c r="E226" s="260" t="s">
        <v>19</v>
      </c>
      <c r="F226" s="261" t="s">
        <v>161</v>
      </c>
      <c r="G226" s="259"/>
      <c r="H226" s="262">
        <v>40</v>
      </c>
      <c r="I226" s="263"/>
      <c r="J226" s="259"/>
      <c r="K226" s="259"/>
      <c r="L226" s="264"/>
      <c r="M226" s="265"/>
      <c r="N226" s="266"/>
      <c r="O226" s="266"/>
      <c r="P226" s="266"/>
      <c r="Q226" s="266"/>
      <c r="R226" s="266"/>
      <c r="S226" s="266"/>
      <c r="T226" s="267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68" t="s">
        <v>153</v>
      </c>
      <c r="AU226" s="268" t="s">
        <v>87</v>
      </c>
      <c r="AV226" s="16" t="s">
        <v>149</v>
      </c>
      <c r="AW226" s="16" t="s">
        <v>37</v>
      </c>
      <c r="AX226" s="16" t="s">
        <v>77</v>
      </c>
      <c r="AY226" s="268" t="s">
        <v>137</v>
      </c>
    </row>
    <row r="227" s="14" customFormat="1">
      <c r="A227" s="14"/>
      <c r="B227" s="236"/>
      <c r="C227" s="237"/>
      <c r="D227" s="227" t="s">
        <v>153</v>
      </c>
      <c r="E227" s="238" t="s">
        <v>19</v>
      </c>
      <c r="F227" s="239" t="s">
        <v>1081</v>
      </c>
      <c r="G227" s="237"/>
      <c r="H227" s="240">
        <v>46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153</v>
      </c>
      <c r="AU227" s="246" t="s">
        <v>87</v>
      </c>
      <c r="AV227" s="14" t="s">
        <v>87</v>
      </c>
      <c r="AW227" s="14" t="s">
        <v>37</v>
      </c>
      <c r="AX227" s="14" t="s">
        <v>77</v>
      </c>
      <c r="AY227" s="246" t="s">
        <v>137</v>
      </c>
    </row>
    <row r="228" s="16" customFormat="1">
      <c r="A228" s="16"/>
      <c r="B228" s="258"/>
      <c r="C228" s="259"/>
      <c r="D228" s="227" t="s">
        <v>153</v>
      </c>
      <c r="E228" s="260" t="s">
        <v>19</v>
      </c>
      <c r="F228" s="261" t="s">
        <v>161</v>
      </c>
      <c r="G228" s="259"/>
      <c r="H228" s="262">
        <v>46</v>
      </c>
      <c r="I228" s="263"/>
      <c r="J228" s="259"/>
      <c r="K228" s="259"/>
      <c r="L228" s="264"/>
      <c r="M228" s="265"/>
      <c r="N228" s="266"/>
      <c r="O228" s="266"/>
      <c r="P228" s="266"/>
      <c r="Q228" s="266"/>
      <c r="R228" s="266"/>
      <c r="S228" s="266"/>
      <c r="T228" s="267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68" t="s">
        <v>153</v>
      </c>
      <c r="AU228" s="268" t="s">
        <v>87</v>
      </c>
      <c r="AV228" s="16" t="s">
        <v>149</v>
      </c>
      <c r="AW228" s="16" t="s">
        <v>37</v>
      </c>
      <c r="AX228" s="16" t="s">
        <v>85</v>
      </c>
      <c r="AY228" s="268" t="s">
        <v>137</v>
      </c>
    </row>
    <row r="229" s="2" customFormat="1" ht="33" customHeight="1">
      <c r="A229" s="41"/>
      <c r="B229" s="42"/>
      <c r="C229" s="207" t="s">
        <v>473</v>
      </c>
      <c r="D229" s="207" t="s">
        <v>144</v>
      </c>
      <c r="E229" s="208" t="s">
        <v>1082</v>
      </c>
      <c r="F229" s="209" t="s">
        <v>1083</v>
      </c>
      <c r="G229" s="210" t="s">
        <v>351</v>
      </c>
      <c r="H229" s="211">
        <v>25</v>
      </c>
      <c r="I229" s="212"/>
      <c r="J229" s="213">
        <f>ROUND(I229*H229,2)</f>
        <v>0</v>
      </c>
      <c r="K229" s="209" t="s">
        <v>148</v>
      </c>
      <c r="L229" s="47"/>
      <c r="M229" s="214" t="s">
        <v>19</v>
      </c>
      <c r="N229" s="215" t="s">
        <v>48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149</v>
      </c>
      <c r="AT229" s="218" t="s">
        <v>144</v>
      </c>
      <c r="AU229" s="218" t="s">
        <v>87</v>
      </c>
      <c r="AY229" s="20" t="s">
        <v>137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85</v>
      </c>
      <c r="BK229" s="219">
        <f>ROUND(I229*H229,2)</f>
        <v>0</v>
      </c>
      <c r="BL229" s="20" t="s">
        <v>149</v>
      </c>
      <c r="BM229" s="218" t="s">
        <v>664</v>
      </c>
    </row>
    <row r="230" s="2" customFormat="1">
      <c r="A230" s="41"/>
      <c r="B230" s="42"/>
      <c r="C230" s="43"/>
      <c r="D230" s="220" t="s">
        <v>151</v>
      </c>
      <c r="E230" s="43"/>
      <c r="F230" s="221" t="s">
        <v>1084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151</v>
      </c>
      <c r="AU230" s="20" t="s">
        <v>87</v>
      </c>
    </row>
    <row r="231" s="2" customFormat="1" ht="24.15" customHeight="1">
      <c r="A231" s="41"/>
      <c r="B231" s="42"/>
      <c r="C231" s="269" t="s">
        <v>479</v>
      </c>
      <c r="D231" s="269" t="s">
        <v>312</v>
      </c>
      <c r="E231" s="270" t="s">
        <v>1085</v>
      </c>
      <c r="F231" s="271" t="s">
        <v>1086</v>
      </c>
      <c r="G231" s="272" t="s">
        <v>351</v>
      </c>
      <c r="H231" s="273">
        <v>28.75</v>
      </c>
      <c r="I231" s="274"/>
      <c r="J231" s="275">
        <f>ROUND(I231*H231,2)</f>
        <v>0</v>
      </c>
      <c r="K231" s="271" t="s">
        <v>148</v>
      </c>
      <c r="L231" s="276"/>
      <c r="M231" s="277" t="s">
        <v>19</v>
      </c>
      <c r="N231" s="278" t="s">
        <v>48</v>
      </c>
      <c r="O231" s="87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224</v>
      </c>
      <c r="AT231" s="218" t="s">
        <v>312</v>
      </c>
      <c r="AU231" s="218" t="s">
        <v>87</v>
      </c>
      <c r="AY231" s="20" t="s">
        <v>137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85</v>
      </c>
      <c r="BK231" s="219">
        <f>ROUND(I231*H231,2)</f>
        <v>0</v>
      </c>
      <c r="BL231" s="20" t="s">
        <v>149</v>
      </c>
      <c r="BM231" s="218" t="s">
        <v>667</v>
      </c>
    </row>
    <row r="232" s="14" customFormat="1">
      <c r="A232" s="14"/>
      <c r="B232" s="236"/>
      <c r="C232" s="237"/>
      <c r="D232" s="227" t="s">
        <v>153</v>
      </c>
      <c r="E232" s="238" t="s">
        <v>19</v>
      </c>
      <c r="F232" s="239" t="s">
        <v>1087</v>
      </c>
      <c r="G232" s="237"/>
      <c r="H232" s="240">
        <v>25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153</v>
      </c>
      <c r="AU232" s="246" t="s">
        <v>87</v>
      </c>
      <c r="AV232" s="14" t="s">
        <v>87</v>
      </c>
      <c r="AW232" s="14" t="s">
        <v>37</v>
      </c>
      <c r="AX232" s="14" t="s">
        <v>77</v>
      </c>
      <c r="AY232" s="246" t="s">
        <v>137</v>
      </c>
    </row>
    <row r="233" s="16" customFormat="1">
      <c r="A233" s="16"/>
      <c r="B233" s="258"/>
      <c r="C233" s="259"/>
      <c r="D233" s="227" t="s">
        <v>153</v>
      </c>
      <c r="E233" s="260" t="s">
        <v>19</v>
      </c>
      <c r="F233" s="261" t="s">
        <v>161</v>
      </c>
      <c r="G233" s="259"/>
      <c r="H233" s="262">
        <v>25</v>
      </c>
      <c r="I233" s="263"/>
      <c r="J233" s="259"/>
      <c r="K233" s="259"/>
      <c r="L233" s="264"/>
      <c r="M233" s="265"/>
      <c r="N233" s="266"/>
      <c r="O233" s="266"/>
      <c r="P233" s="266"/>
      <c r="Q233" s="266"/>
      <c r="R233" s="266"/>
      <c r="S233" s="266"/>
      <c r="T233" s="267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68" t="s">
        <v>153</v>
      </c>
      <c r="AU233" s="268" t="s">
        <v>87</v>
      </c>
      <c r="AV233" s="16" t="s">
        <v>149</v>
      </c>
      <c r="AW233" s="16" t="s">
        <v>37</v>
      </c>
      <c r="AX233" s="16" t="s">
        <v>77</v>
      </c>
      <c r="AY233" s="268" t="s">
        <v>137</v>
      </c>
    </row>
    <row r="234" s="14" customFormat="1">
      <c r="A234" s="14"/>
      <c r="B234" s="236"/>
      <c r="C234" s="237"/>
      <c r="D234" s="227" t="s">
        <v>153</v>
      </c>
      <c r="E234" s="238" t="s">
        <v>19</v>
      </c>
      <c r="F234" s="239" t="s">
        <v>1088</v>
      </c>
      <c r="G234" s="237"/>
      <c r="H234" s="240">
        <v>28.75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153</v>
      </c>
      <c r="AU234" s="246" t="s">
        <v>87</v>
      </c>
      <c r="AV234" s="14" t="s">
        <v>87</v>
      </c>
      <c r="AW234" s="14" t="s">
        <v>37</v>
      </c>
      <c r="AX234" s="14" t="s">
        <v>77</v>
      </c>
      <c r="AY234" s="246" t="s">
        <v>137</v>
      </c>
    </row>
    <row r="235" s="16" customFormat="1">
      <c r="A235" s="16"/>
      <c r="B235" s="258"/>
      <c r="C235" s="259"/>
      <c r="D235" s="227" t="s">
        <v>153</v>
      </c>
      <c r="E235" s="260" t="s">
        <v>19</v>
      </c>
      <c r="F235" s="261" t="s">
        <v>161</v>
      </c>
      <c r="G235" s="259"/>
      <c r="H235" s="262">
        <v>28.75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7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268" t="s">
        <v>153</v>
      </c>
      <c r="AU235" s="268" t="s">
        <v>87</v>
      </c>
      <c r="AV235" s="16" t="s">
        <v>149</v>
      </c>
      <c r="AW235" s="16" t="s">
        <v>37</v>
      </c>
      <c r="AX235" s="16" t="s">
        <v>85</v>
      </c>
      <c r="AY235" s="268" t="s">
        <v>137</v>
      </c>
    </row>
    <row r="236" s="2" customFormat="1" ht="24.15" customHeight="1">
      <c r="A236" s="41"/>
      <c r="B236" s="42"/>
      <c r="C236" s="207" t="s">
        <v>485</v>
      </c>
      <c r="D236" s="207" t="s">
        <v>144</v>
      </c>
      <c r="E236" s="208" t="s">
        <v>1089</v>
      </c>
      <c r="F236" s="209" t="s">
        <v>1090</v>
      </c>
      <c r="G236" s="210" t="s">
        <v>351</v>
      </c>
      <c r="H236" s="211">
        <v>65</v>
      </c>
      <c r="I236" s="212"/>
      <c r="J236" s="213">
        <f>ROUND(I236*H236,2)</f>
        <v>0</v>
      </c>
      <c r="K236" s="209" t="s">
        <v>148</v>
      </c>
      <c r="L236" s="47"/>
      <c r="M236" s="214" t="s">
        <v>19</v>
      </c>
      <c r="N236" s="215" t="s">
        <v>48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149</v>
      </c>
      <c r="AT236" s="218" t="s">
        <v>144</v>
      </c>
      <c r="AU236" s="218" t="s">
        <v>87</v>
      </c>
      <c r="AY236" s="20" t="s">
        <v>137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85</v>
      </c>
      <c r="BK236" s="219">
        <f>ROUND(I236*H236,2)</f>
        <v>0</v>
      </c>
      <c r="BL236" s="20" t="s">
        <v>149</v>
      </c>
      <c r="BM236" s="218" t="s">
        <v>670</v>
      </c>
    </row>
    <row r="237" s="2" customFormat="1">
      <c r="A237" s="41"/>
      <c r="B237" s="42"/>
      <c r="C237" s="43"/>
      <c r="D237" s="220" t="s">
        <v>151</v>
      </c>
      <c r="E237" s="43"/>
      <c r="F237" s="221" t="s">
        <v>1091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151</v>
      </c>
      <c r="AU237" s="20" t="s">
        <v>87</v>
      </c>
    </row>
    <row r="238" s="2" customFormat="1" ht="37.8" customHeight="1">
      <c r="A238" s="41"/>
      <c r="B238" s="42"/>
      <c r="C238" s="269" t="s">
        <v>490</v>
      </c>
      <c r="D238" s="269" t="s">
        <v>312</v>
      </c>
      <c r="E238" s="270" t="s">
        <v>1092</v>
      </c>
      <c r="F238" s="271" t="s">
        <v>1093</v>
      </c>
      <c r="G238" s="272" t="s">
        <v>351</v>
      </c>
      <c r="H238" s="273">
        <v>57.5</v>
      </c>
      <c r="I238" s="274"/>
      <c r="J238" s="275">
        <f>ROUND(I238*H238,2)</f>
        <v>0</v>
      </c>
      <c r="K238" s="271" t="s">
        <v>148</v>
      </c>
      <c r="L238" s="276"/>
      <c r="M238" s="277" t="s">
        <v>19</v>
      </c>
      <c r="N238" s="278" t="s">
        <v>48</v>
      </c>
      <c r="O238" s="87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224</v>
      </c>
      <c r="AT238" s="218" t="s">
        <v>312</v>
      </c>
      <c r="AU238" s="218" t="s">
        <v>87</v>
      </c>
      <c r="AY238" s="20" t="s">
        <v>137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85</v>
      </c>
      <c r="BK238" s="219">
        <f>ROUND(I238*H238,2)</f>
        <v>0</v>
      </c>
      <c r="BL238" s="20" t="s">
        <v>149</v>
      </c>
      <c r="BM238" s="218" t="s">
        <v>673</v>
      </c>
    </row>
    <row r="239" s="14" customFormat="1">
      <c r="A239" s="14"/>
      <c r="B239" s="236"/>
      <c r="C239" s="237"/>
      <c r="D239" s="227" t="s">
        <v>153</v>
      </c>
      <c r="E239" s="238" t="s">
        <v>19</v>
      </c>
      <c r="F239" s="239" t="s">
        <v>1094</v>
      </c>
      <c r="G239" s="237"/>
      <c r="H239" s="240">
        <v>50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153</v>
      </c>
      <c r="AU239" s="246" t="s">
        <v>87</v>
      </c>
      <c r="AV239" s="14" t="s">
        <v>87</v>
      </c>
      <c r="AW239" s="14" t="s">
        <v>37</v>
      </c>
      <c r="AX239" s="14" t="s">
        <v>77</v>
      </c>
      <c r="AY239" s="246" t="s">
        <v>137</v>
      </c>
    </row>
    <row r="240" s="16" customFormat="1">
      <c r="A240" s="16"/>
      <c r="B240" s="258"/>
      <c r="C240" s="259"/>
      <c r="D240" s="227" t="s">
        <v>153</v>
      </c>
      <c r="E240" s="260" t="s">
        <v>19</v>
      </c>
      <c r="F240" s="261" t="s">
        <v>161</v>
      </c>
      <c r="G240" s="259"/>
      <c r="H240" s="262">
        <v>50</v>
      </c>
      <c r="I240" s="263"/>
      <c r="J240" s="259"/>
      <c r="K240" s="259"/>
      <c r="L240" s="264"/>
      <c r="M240" s="265"/>
      <c r="N240" s="266"/>
      <c r="O240" s="266"/>
      <c r="P240" s="266"/>
      <c r="Q240" s="266"/>
      <c r="R240" s="266"/>
      <c r="S240" s="266"/>
      <c r="T240" s="267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68" t="s">
        <v>153</v>
      </c>
      <c r="AU240" s="268" t="s">
        <v>87</v>
      </c>
      <c r="AV240" s="16" t="s">
        <v>149</v>
      </c>
      <c r="AW240" s="16" t="s">
        <v>37</v>
      </c>
      <c r="AX240" s="16" t="s">
        <v>77</v>
      </c>
      <c r="AY240" s="268" t="s">
        <v>137</v>
      </c>
    </row>
    <row r="241" s="14" customFormat="1">
      <c r="A241" s="14"/>
      <c r="B241" s="236"/>
      <c r="C241" s="237"/>
      <c r="D241" s="227" t="s">
        <v>153</v>
      </c>
      <c r="E241" s="238" t="s">
        <v>19</v>
      </c>
      <c r="F241" s="239" t="s">
        <v>1095</v>
      </c>
      <c r="G241" s="237"/>
      <c r="H241" s="240">
        <v>57.5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6" t="s">
        <v>153</v>
      </c>
      <c r="AU241" s="246" t="s">
        <v>87</v>
      </c>
      <c r="AV241" s="14" t="s">
        <v>87</v>
      </c>
      <c r="AW241" s="14" t="s">
        <v>37</v>
      </c>
      <c r="AX241" s="14" t="s">
        <v>77</v>
      </c>
      <c r="AY241" s="246" t="s">
        <v>137</v>
      </c>
    </row>
    <row r="242" s="16" customFormat="1">
      <c r="A242" s="16"/>
      <c r="B242" s="258"/>
      <c r="C242" s="259"/>
      <c r="D242" s="227" t="s">
        <v>153</v>
      </c>
      <c r="E242" s="260" t="s">
        <v>19</v>
      </c>
      <c r="F242" s="261" t="s">
        <v>161</v>
      </c>
      <c r="G242" s="259"/>
      <c r="H242" s="262">
        <v>57.5</v>
      </c>
      <c r="I242" s="263"/>
      <c r="J242" s="259"/>
      <c r="K242" s="259"/>
      <c r="L242" s="264"/>
      <c r="M242" s="265"/>
      <c r="N242" s="266"/>
      <c r="O242" s="266"/>
      <c r="P242" s="266"/>
      <c r="Q242" s="266"/>
      <c r="R242" s="266"/>
      <c r="S242" s="266"/>
      <c r="T242" s="267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T242" s="268" t="s">
        <v>153</v>
      </c>
      <c r="AU242" s="268" t="s">
        <v>87</v>
      </c>
      <c r="AV242" s="16" t="s">
        <v>149</v>
      </c>
      <c r="AW242" s="16" t="s">
        <v>37</v>
      </c>
      <c r="AX242" s="16" t="s">
        <v>85</v>
      </c>
      <c r="AY242" s="268" t="s">
        <v>137</v>
      </c>
    </row>
    <row r="243" s="2" customFormat="1" ht="37.8" customHeight="1">
      <c r="A243" s="41"/>
      <c r="B243" s="42"/>
      <c r="C243" s="269" t="s">
        <v>495</v>
      </c>
      <c r="D243" s="269" t="s">
        <v>312</v>
      </c>
      <c r="E243" s="270" t="s">
        <v>1096</v>
      </c>
      <c r="F243" s="271" t="s">
        <v>1097</v>
      </c>
      <c r="G243" s="272" t="s">
        <v>351</v>
      </c>
      <c r="H243" s="273">
        <v>17.25</v>
      </c>
      <c r="I243" s="274"/>
      <c r="J243" s="275">
        <f>ROUND(I243*H243,2)</f>
        <v>0</v>
      </c>
      <c r="K243" s="271" t="s">
        <v>1098</v>
      </c>
      <c r="L243" s="276"/>
      <c r="M243" s="277" t="s">
        <v>19</v>
      </c>
      <c r="N243" s="278" t="s">
        <v>48</v>
      </c>
      <c r="O243" s="87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224</v>
      </c>
      <c r="AT243" s="218" t="s">
        <v>312</v>
      </c>
      <c r="AU243" s="218" t="s">
        <v>87</v>
      </c>
      <c r="AY243" s="20" t="s">
        <v>137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85</v>
      </c>
      <c r="BK243" s="219">
        <f>ROUND(I243*H243,2)</f>
        <v>0</v>
      </c>
      <c r="BL243" s="20" t="s">
        <v>149</v>
      </c>
      <c r="BM243" s="218" t="s">
        <v>676</v>
      </c>
    </row>
    <row r="244" s="14" customFormat="1">
      <c r="A244" s="14"/>
      <c r="B244" s="236"/>
      <c r="C244" s="237"/>
      <c r="D244" s="227" t="s">
        <v>153</v>
      </c>
      <c r="E244" s="238" t="s">
        <v>19</v>
      </c>
      <c r="F244" s="239" t="s">
        <v>1099</v>
      </c>
      <c r="G244" s="237"/>
      <c r="H244" s="240">
        <v>15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153</v>
      </c>
      <c r="AU244" s="246" t="s">
        <v>87</v>
      </c>
      <c r="AV244" s="14" t="s">
        <v>87</v>
      </c>
      <c r="AW244" s="14" t="s">
        <v>37</v>
      </c>
      <c r="AX244" s="14" t="s">
        <v>77</v>
      </c>
      <c r="AY244" s="246" t="s">
        <v>137</v>
      </c>
    </row>
    <row r="245" s="16" customFormat="1">
      <c r="A245" s="16"/>
      <c r="B245" s="258"/>
      <c r="C245" s="259"/>
      <c r="D245" s="227" t="s">
        <v>153</v>
      </c>
      <c r="E245" s="260" t="s">
        <v>19</v>
      </c>
      <c r="F245" s="261" t="s">
        <v>161</v>
      </c>
      <c r="G245" s="259"/>
      <c r="H245" s="262">
        <v>15</v>
      </c>
      <c r="I245" s="263"/>
      <c r="J245" s="259"/>
      <c r="K245" s="259"/>
      <c r="L245" s="264"/>
      <c r="M245" s="265"/>
      <c r="N245" s="266"/>
      <c r="O245" s="266"/>
      <c r="P245" s="266"/>
      <c r="Q245" s="266"/>
      <c r="R245" s="266"/>
      <c r="S245" s="266"/>
      <c r="T245" s="267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68" t="s">
        <v>153</v>
      </c>
      <c r="AU245" s="268" t="s">
        <v>87</v>
      </c>
      <c r="AV245" s="16" t="s">
        <v>149</v>
      </c>
      <c r="AW245" s="16" t="s">
        <v>37</v>
      </c>
      <c r="AX245" s="16" t="s">
        <v>77</v>
      </c>
      <c r="AY245" s="268" t="s">
        <v>137</v>
      </c>
    </row>
    <row r="246" s="14" customFormat="1">
      <c r="A246" s="14"/>
      <c r="B246" s="236"/>
      <c r="C246" s="237"/>
      <c r="D246" s="227" t="s">
        <v>153</v>
      </c>
      <c r="E246" s="238" t="s">
        <v>19</v>
      </c>
      <c r="F246" s="239" t="s">
        <v>1100</v>
      </c>
      <c r="G246" s="237"/>
      <c r="H246" s="240">
        <v>17.25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153</v>
      </c>
      <c r="AU246" s="246" t="s">
        <v>87</v>
      </c>
      <c r="AV246" s="14" t="s">
        <v>87</v>
      </c>
      <c r="AW246" s="14" t="s">
        <v>37</v>
      </c>
      <c r="AX246" s="14" t="s">
        <v>77</v>
      </c>
      <c r="AY246" s="246" t="s">
        <v>137</v>
      </c>
    </row>
    <row r="247" s="16" customFormat="1">
      <c r="A247" s="16"/>
      <c r="B247" s="258"/>
      <c r="C247" s="259"/>
      <c r="D247" s="227" t="s">
        <v>153</v>
      </c>
      <c r="E247" s="260" t="s">
        <v>19</v>
      </c>
      <c r="F247" s="261" t="s">
        <v>161</v>
      </c>
      <c r="G247" s="259"/>
      <c r="H247" s="262">
        <v>17.25</v>
      </c>
      <c r="I247" s="263"/>
      <c r="J247" s="259"/>
      <c r="K247" s="259"/>
      <c r="L247" s="264"/>
      <c r="M247" s="265"/>
      <c r="N247" s="266"/>
      <c r="O247" s="266"/>
      <c r="P247" s="266"/>
      <c r="Q247" s="266"/>
      <c r="R247" s="266"/>
      <c r="S247" s="266"/>
      <c r="T247" s="267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T247" s="268" t="s">
        <v>153</v>
      </c>
      <c r="AU247" s="268" t="s">
        <v>87</v>
      </c>
      <c r="AV247" s="16" t="s">
        <v>149</v>
      </c>
      <c r="AW247" s="16" t="s">
        <v>37</v>
      </c>
      <c r="AX247" s="16" t="s">
        <v>85</v>
      </c>
      <c r="AY247" s="268" t="s">
        <v>137</v>
      </c>
    </row>
    <row r="248" s="2" customFormat="1" ht="24.15" customHeight="1">
      <c r="A248" s="41"/>
      <c r="B248" s="42"/>
      <c r="C248" s="207" t="s">
        <v>501</v>
      </c>
      <c r="D248" s="207" t="s">
        <v>144</v>
      </c>
      <c r="E248" s="208" t="s">
        <v>1101</v>
      </c>
      <c r="F248" s="209" t="s">
        <v>1102</v>
      </c>
      <c r="G248" s="210" t="s">
        <v>351</v>
      </c>
      <c r="H248" s="211">
        <v>90</v>
      </c>
      <c r="I248" s="212"/>
      <c r="J248" s="213">
        <f>ROUND(I248*H248,2)</f>
        <v>0</v>
      </c>
      <c r="K248" s="209" t="s">
        <v>148</v>
      </c>
      <c r="L248" s="47"/>
      <c r="M248" s="214" t="s">
        <v>19</v>
      </c>
      <c r="N248" s="215" t="s">
        <v>48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149</v>
      </c>
      <c r="AT248" s="218" t="s">
        <v>144</v>
      </c>
      <c r="AU248" s="218" t="s">
        <v>87</v>
      </c>
      <c r="AY248" s="20" t="s">
        <v>137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85</v>
      </c>
      <c r="BK248" s="219">
        <f>ROUND(I248*H248,2)</f>
        <v>0</v>
      </c>
      <c r="BL248" s="20" t="s">
        <v>149</v>
      </c>
      <c r="BM248" s="218" t="s">
        <v>679</v>
      </c>
    </row>
    <row r="249" s="2" customFormat="1">
      <c r="A249" s="41"/>
      <c r="B249" s="42"/>
      <c r="C249" s="43"/>
      <c r="D249" s="220" t="s">
        <v>151</v>
      </c>
      <c r="E249" s="43"/>
      <c r="F249" s="221" t="s">
        <v>1103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151</v>
      </c>
      <c r="AU249" s="20" t="s">
        <v>87</v>
      </c>
    </row>
    <row r="250" s="2" customFormat="1" ht="33" customHeight="1">
      <c r="A250" s="41"/>
      <c r="B250" s="42"/>
      <c r="C250" s="269" t="s">
        <v>506</v>
      </c>
      <c r="D250" s="269" t="s">
        <v>312</v>
      </c>
      <c r="E250" s="270" t="s">
        <v>1104</v>
      </c>
      <c r="F250" s="271" t="s">
        <v>1105</v>
      </c>
      <c r="G250" s="272" t="s">
        <v>351</v>
      </c>
      <c r="H250" s="273">
        <v>46</v>
      </c>
      <c r="I250" s="274"/>
      <c r="J250" s="275">
        <f>ROUND(I250*H250,2)</f>
        <v>0</v>
      </c>
      <c r="K250" s="271" t="s">
        <v>148</v>
      </c>
      <c r="L250" s="276"/>
      <c r="M250" s="277" t="s">
        <v>19</v>
      </c>
      <c r="N250" s="278" t="s">
        <v>48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224</v>
      </c>
      <c r="AT250" s="218" t="s">
        <v>312</v>
      </c>
      <c r="AU250" s="218" t="s">
        <v>87</v>
      </c>
      <c r="AY250" s="20" t="s">
        <v>137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85</v>
      </c>
      <c r="BK250" s="219">
        <f>ROUND(I250*H250,2)</f>
        <v>0</v>
      </c>
      <c r="BL250" s="20" t="s">
        <v>149</v>
      </c>
      <c r="BM250" s="218" t="s">
        <v>682</v>
      </c>
    </row>
    <row r="251" s="13" customFormat="1">
      <c r="A251" s="13"/>
      <c r="B251" s="225"/>
      <c r="C251" s="226"/>
      <c r="D251" s="227" t="s">
        <v>153</v>
      </c>
      <c r="E251" s="228" t="s">
        <v>19</v>
      </c>
      <c r="F251" s="229" t="s">
        <v>1106</v>
      </c>
      <c r="G251" s="226"/>
      <c r="H251" s="228" t="s">
        <v>19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153</v>
      </c>
      <c r="AU251" s="235" t="s">
        <v>87</v>
      </c>
      <c r="AV251" s="13" t="s">
        <v>85</v>
      </c>
      <c r="AW251" s="13" t="s">
        <v>37</v>
      </c>
      <c r="AX251" s="13" t="s">
        <v>77</v>
      </c>
      <c r="AY251" s="235" t="s">
        <v>137</v>
      </c>
    </row>
    <row r="252" s="14" customFormat="1">
      <c r="A252" s="14"/>
      <c r="B252" s="236"/>
      <c r="C252" s="237"/>
      <c r="D252" s="227" t="s">
        <v>153</v>
      </c>
      <c r="E252" s="238" t="s">
        <v>19</v>
      </c>
      <c r="F252" s="239" t="s">
        <v>1107</v>
      </c>
      <c r="G252" s="237"/>
      <c r="H252" s="240">
        <v>40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153</v>
      </c>
      <c r="AU252" s="246" t="s">
        <v>87</v>
      </c>
      <c r="AV252" s="14" t="s">
        <v>87</v>
      </c>
      <c r="AW252" s="14" t="s">
        <v>37</v>
      </c>
      <c r="AX252" s="14" t="s">
        <v>77</v>
      </c>
      <c r="AY252" s="246" t="s">
        <v>137</v>
      </c>
    </row>
    <row r="253" s="16" customFormat="1">
      <c r="A253" s="16"/>
      <c r="B253" s="258"/>
      <c r="C253" s="259"/>
      <c r="D253" s="227" t="s">
        <v>153</v>
      </c>
      <c r="E253" s="260" t="s">
        <v>19</v>
      </c>
      <c r="F253" s="261" t="s">
        <v>161</v>
      </c>
      <c r="G253" s="259"/>
      <c r="H253" s="262">
        <v>40</v>
      </c>
      <c r="I253" s="263"/>
      <c r="J253" s="259"/>
      <c r="K253" s="259"/>
      <c r="L253" s="264"/>
      <c r="M253" s="265"/>
      <c r="N253" s="266"/>
      <c r="O253" s="266"/>
      <c r="P253" s="266"/>
      <c r="Q253" s="266"/>
      <c r="R253" s="266"/>
      <c r="S253" s="266"/>
      <c r="T253" s="267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68" t="s">
        <v>153</v>
      </c>
      <c r="AU253" s="268" t="s">
        <v>87</v>
      </c>
      <c r="AV253" s="16" t="s">
        <v>149</v>
      </c>
      <c r="AW253" s="16" t="s">
        <v>37</v>
      </c>
      <c r="AX253" s="16" t="s">
        <v>77</v>
      </c>
      <c r="AY253" s="268" t="s">
        <v>137</v>
      </c>
    </row>
    <row r="254" s="14" customFormat="1">
      <c r="A254" s="14"/>
      <c r="B254" s="236"/>
      <c r="C254" s="237"/>
      <c r="D254" s="227" t="s">
        <v>153</v>
      </c>
      <c r="E254" s="238" t="s">
        <v>19</v>
      </c>
      <c r="F254" s="239" t="s">
        <v>1081</v>
      </c>
      <c r="G254" s="237"/>
      <c r="H254" s="240">
        <v>46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6" t="s">
        <v>153</v>
      </c>
      <c r="AU254" s="246" t="s">
        <v>87</v>
      </c>
      <c r="AV254" s="14" t="s">
        <v>87</v>
      </c>
      <c r="AW254" s="14" t="s">
        <v>37</v>
      </c>
      <c r="AX254" s="14" t="s">
        <v>77</v>
      </c>
      <c r="AY254" s="246" t="s">
        <v>137</v>
      </c>
    </row>
    <row r="255" s="16" customFormat="1">
      <c r="A255" s="16"/>
      <c r="B255" s="258"/>
      <c r="C255" s="259"/>
      <c r="D255" s="227" t="s">
        <v>153</v>
      </c>
      <c r="E255" s="260" t="s">
        <v>19</v>
      </c>
      <c r="F255" s="261" t="s">
        <v>161</v>
      </c>
      <c r="G255" s="259"/>
      <c r="H255" s="262">
        <v>46</v>
      </c>
      <c r="I255" s="263"/>
      <c r="J255" s="259"/>
      <c r="K255" s="259"/>
      <c r="L255" s="264"/>
      <c r="M255" s="265"/>
      <c r="N255" s="266"/>
      <c r="O255" s="266"/>
      <c r="P255" s="266"/>
      <c r="Q255" s="266"/>
      <c r="R255" s="266"/>
      <c r="S255" s="266"/>
      <c r="T255" s="267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68" t="s">
        <v>153</v>
      </c>
      <c r="AU255" s="268" t="s">
        <v>87</v>
      </c>
      <c r="AV255" s="16" t="s">
        <v>149</v>
      </c>
      <c r="AW255" s="16" t="s">
        <v>37</v>
      </c>
      <c r="AX255" s="16" t="s">
        <v>85</v>
      </c>
      <c r="AY255" s="268" t="s">
        <v>137</v>
      </c>
    </row>
    <row r="256" s="2" customFormat="1" ht="33" customHeight="1">
      <c r="A256" s="41"/>
      <c r="B256" s="42"/>
      <c r="C256" s="269" t="s">
        <v>513</v>
      </c>
      <c r="D256" s="269" t="s">
        <v>312</v>
      </c>
      <c r="E256" s="270" t="s">
        <v>1108</v>
      </c>
      <c r="F256" s="271" t="s">
        <v>1109</v>
      </c>
      <c r="G256" s="272" t="s">
        <v>351</v>
      </c>
      <c r="H256" s="273">
        <v>57.5</v>
      </c>
      <c r="I256" s="274"/>
      <c r="J256" s="275">
        <f>ROUND(I256*H256,2)</f>
        <v>0</v>
      </c>
      <c r="K256" s="271" t="s">
        <v>148</v>
      </c>
      <c r="L256" s="276"/>
      <c r="M256" s="277" t="s">
        <v>19</v>
      </c>
      <c r="N256" s="278" t="s">
        <v>48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224</v>
      </c>
      <c r="AT256" s="218" t="s">
        <v>312</v>
      </c>
      <c r="AU256" s="218" t="s">
        <v>87</v>
      </c>
      <c r="AY256" s="20" t="s">
        <v>137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85</v>
      </c>
      <c r="BK256" s="219">
        <f>ROUND(I256*H256,2)</f>
        <v>0</v>
      </c>
      <c r="BL256" s="20" t="s">
        <v>149</v>
      </c>
      <c r="BM256" s="218" t="s">
        <v>687</v>
      </c>
    </row>
    <row r="257" s="13" customFormat="1">
      <c r="A257" s="13"/>
      <c r="B257" s="225"/>
      <c r="C257" s="226"/>
      <c r="D257" s="227" t="s">
        <v>153</v>
      </c>
      <c r="E257" s="228" t="s">
        <v>19</v>
      </c>
      <c r="F257" s="229" t="s">
        <v>1106</v>
      </c>
      <c r="G257" s="226"/>
      <c r="H257" s="228" t="s">
        <v>19</v>
      </c>
      <c r="I257" s="230"/>
      <c r="J257" s="226"/>
      <c r="K257" s="226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153</v>
      </c>
      <c r="AU257" s="235" t="s">
        <v>87</v>
      </c>
      <c r="AV257" s="13" t="s">
        <v>85</v>
      </c>
      <c r="AW257" s="13" t="s">
        <v>37</v>
      </c>
      <c r="AX257" s="13" t="s">
        <v>77</v>
      </c>
      <c r="AY257" s="235" t="s">
        <v>137</v>
      </c>
    </row>
    <row r="258" s="14" customFormat="1">
      <c r="A258" s="14"/>
      <c r="B258" s="236"/>
      <c r="C258" s="237"/>
      <c r="D258" s="227" t="s">
        <v>153</v>
      </c>
      <c r="E258" s="238" t="s">
        <v>19</v>
      </c>
      <c r="F258" s="239" t="s">
        <v>1110</v>
      </c>
      <c r="G258" s="237"/>
      <c r="H258" s="240">
        <v>50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6" t="s">
        <v>153</v>
      </c>
      <c r="AU258" s="246" t="s">
        <v>87</v>
      </c>
      <c r="AV258" s="14" t="s">
        <v>87</v>
      </c>
      <c r="AW258" s="14" t="s">
        <v>37</v>
      </c>
      <c r="AX258" s="14" t="s">
        <v>77</v>
      </c>
      <c r="AY258" s="246" t="s">
        <v>137</v>
      </c>
    </row>
    <row r="259" s="16" customFormat="1">
      <c r="A259" s="16"/>
      <c r="B259" s="258"/>
      <c r="C259" s="259"/>
      <c r="D259" s="227" t="s">
        <v>153</v>
      </c>
      <c r="E259" s="260" t="s">
        <v>19</v>
      </c>
      <c r="F259" s="261" t="s">
        <v>161</v>
      </c>
      <c r="G259" s="259"/>
      <c r="H259" s="262">
        <v>50</v>
      </c>
      <c r="I259" s="263"/>
      <c r="J259" s="259"/>
      <c r="K259" s="259"/>
      <c r="L259" s="264"/>
      <c r="M259" s="265"/>
      <c r="N259" s="266"/>
      <c r="O259" s="266"/>
      <c r="P259" s="266"/>
      <c r="Q259" s="266"/>
      <c r="R259" s="266"/>
      <c r="S259" s="266"/>
      <c r="T259" s="267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268" t="s">
        <v>153</v>
      </c>
      <c r="AU259" s="268" t="s">
        <v>87</v>
      </c>
      <c r="AV259" s="16" t="s">
        <v>149</v>
      </c>
      <c r="AW259" s="16" t="s">
        <v>37</v>
      </c>
      <c r="AX259" s="16" t="s">
        <v>77</v>
      </c>
      <c r="AY259" s="268" t="s">
        <v>137</v>
      </c>
    </row>
    <row r="260" s="14" customFormat="1">
      <c r="A260" s="14"/>
      <c r="B260" s="236"/>
      <c r="C260" s="237"/>
      <c r="D260" s="227" t="s">
        <v>153</v>
      </c>
      <c r="E260" s="238" t="s">
        <v>19</v>
      </c>
      <c r="F260" s="239" t="s">
        <v>1095</v>
      </c>
      <c r="G260" s="237"/>
      <c r="H260" s="240">
        <v>57.5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153</v>
      </c>
      <c r="AU260" s="246" t="s">
        <v>87</v>
      </c>
      <c r="AV260" s="14" t="s">
        <v>87</v>
      </c>
      <c r="AW260" s="14" t="s">
        <v>37</v>
      </c>
      <c r="AX260" s="14" t="s">
        <v>77</v>
      </c>
      <c r="AY260" s="246" t="s">
        <v>137</v>
      </c>
    </row>
    <row r="261" s="16" customFormat="1">
      <c r="A261" s="16"/>
      <c r="B261" s="258"/>
      <c r="C261" s="259"/>
      <c r="D261" s="227" t="s">
        <v>153</v>
      </c>
      <c r="E261" s="260" t="s">
        <v>19</v>
      </c>
      <c r="F261" s="261" t="s">
        <v>161</v>
      </c>
      <c r="G261" s="259"/>
      <c r="H261" s="262">
        <v>57.5</v>
      </c>
      <c r="I261" s="263"/>
      <c r="J261" s="259"/>
      <c r="K261" s="259"/>
      <c r="L261" s="264"/>
      <c r="M261" s="265"/>
      <c r="N261" s="266"/>
      <c r="O261" s="266"/>
      <c r="P261" s="266"/>
      <c r="Q261" s="266"/>
      <c r="R261" s="266"/>
      <c r="S261" s="266"/>
      <c r="T261" s="267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68" t="s">
        <v>153</v>
      </c>
      <c r="AU261" s="268" t="s">
        <v>87</v>
      </c>
      <c r="AV261" s="16" t="s">
        <v>149</v>
      </c>
      <c r="AW261" s="16" t="s">
        <v>37</v>
      </c>
      <c r="AX261" s="16" t="s">
        <v>85</v>
      </c>
      <c r="AY261" s="268" t="s">
        <v>137</v>
      </c>
    </row>
    <row r="262" s="2" customFormat="1" ht="24.15" customHeight="1">
      <c r="A262" s="41"/>
      <c r="B262" s="42"/>
      <c r="C262" s="207" t="s">
        <v>520</v>
      </c>
      <c r="D262" s="207" t="s">
        <v>144</v>
      </c>
      <c r="E262" s="208" t="s">
        <v>1111</v>
      </c>
      <c r="F262" s="209" t="s">
        <v>1112</v>
      </c>
      <c r="G262" s="210" t="s">
        <v>288</v>
      </c>
      <c r="H262" s="211">
        <v>62</v>
      </c>
      <c r="I262" s="212"/>
      <c r="J262" s="213">
        <f>ROUND(I262*H262,2)</f>
        <v>0</v>
      </c>
      <c r="K262" s="209" t="s">
        <v>148</v>
      </c>
      <c r="L262" s="47"/>
      <c r="M262" s="214" t="s">
        <v>19</v>
      </c>
      <c r="N262" s="215" t="s">
        <v>48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149</v>
      </c>
      <c r="AT262" s="218" t="s">
        <v>144</v>
      </c>
      <c r="AU262" s="218" t="s">
        <v>87</v>
      </c>
      <c r="AY262" s="20" t="s">
        <v>137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85</v>
      </c>
      <c r="BK262" s="219">
        <f>ROUND(I262*H262,2)</f>
        <v>0</v>
      </c>
      <c r="BL262" s="20" t="s">
        <v>149</v>
      </c>
      <c r="BM262" s="218" t="s">
        <v>690</v>
      </c>
    </row>
    <row r="263" s="2" customFormat="1">
      <c r="A263" s="41"/>
      <c r="B263" s="42"/>
      <c r="C263" s="43"/>
      <c r="D263" s="220" t="s">
        <v>151</v>
      </c>
      <c r="E263" s="43"/>
      <c r="F263" s="221" t="s">
        <v>1113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151</v>
      </c>
      <c r="AU263" s="20" t="s">
        <v>87</v>
      </c>
    </row>
    <row r="264" s="14" customFormat="1">
      <c r="A264" s="14"/>
      <c r="B264" s="236"/>
      <c r="C264" s="237"/>
      <c r="D264" s="227" t="s">
        <v>153</v>
      </c>
      <c r="E264" s="238" t="s">
        <v>19</v>
      </c>
      <c r="F264" s="239" t="s">
        <v>1114</v>
      </c>
      <c r="G264" s="237"/>
      <c r="H264" s="240">
        <v>62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153</v>
      </c>
      <c r="AU264" s="246" t="s">
        <v>87</v>
      </c>
      <c r="AV264" s="14" t="s">
        <v>87</v>
      </c>
      <c r="AW264" s="14" t="s">
        <v>37</v>
      </c>
      <c r="AX264" s="14" t="s">
        <v>77</v>
      </c>
      <c r="AY264" s="246" t="s">
        <v>137</v>
      </c>
    </row>
    <row r="265" s="16" customFormat="1">
      <c r="A265" s="16"/>
      <c r="B265" s="258"/>
      <c r="C265" s="259"/>
      <c r="D265" s="227" t="s">
        <v>153</v>
      </c>
      <c r="E265" s="260" t="s">
        <v>19</v>
      </c>
      <c r="F265" s="261" t="s">
        <v>161</v>
      </c>
      <c r="G265" s="259"/>
      <c r="H265" s="262">
        <v>62</v>
      </c>
      <c r="I265" s="263"/>
      <c r="J265" s="259"/>
      <c r="K265" s="259"/>
      <c r="L265" s="264"/>
      <c r="M265" s="265"/>
      <c r="N265" s="266"/>
      <c r="O265" s="266"/>
      <c r="P265" s="266"/>
      <c r="Q265" s="266"/>
      <c r="R265" s="266"/>
      <c r="S265" s="266"/>
      <c r="T265" s="267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T265" s="268" t="s">
        <v>153</v>
      </c>
      <c r="AU265" s="268" t="s">
        <v>87</v>
      </c>
      <c r="AV265" s="16" t="s">
        <v>149</v>
      </c>
      <c r="AW265" s="16" t="s">
        <v>37</v>
      </c>
      <c r="AX265" s="16" t="s">
        <v>85</v>
      </c>
      <c r="AY265" s="268" t="s">
        <v>137</v>
      </c>
    </row>
    <row r="266" s="2" customFormat="1" ht="24.15" customHeight="1">
      <c r="A266" s="41"/>
      <c r="B266" s="42"/>
      <c r="C266" s="207" t="s">
        <v>525</v>
      </c>
      <c r="D266" s="207" t="s">
        <v>144</v>
      </c>
      <c r="E266" s="208" t="s">
        <v>1115</v>
      </c>
      <c r="F266" s="209" t="s">
        <v>1116</v>
      </c>
      <c r="G266" s="210" t="s">
        <v>288</v>
      </c>
      <c r="H266" s="211">
        <v>2</v>
      </c>
      <c r="I266" s="212"/>
      <c r="J266" s="213">
        <f>ROUND(I266*H266,2)</f>
        <v>0</v>
      </c>
      <c r="K266" s="209" t="s">
        <v>148</v>
      </c>
      <c r="L266" s="47"/>
      <c r="M266" s="214" t="s">
        <v>19</v>
      </c>
      <c r="N266" s="215" t="s">
        <v>48</v>
      </c>
      <c r="O266" s="87"/>
      <c r="P266" s="216">
        <f>O266*H266</f>
        <v>0</v>
      </c>
      <c r="Q266" s="216">
        <v>0</v>
      </c>
      <c r="R266" s="216">
        <f>Q266*H266</f>
        <v>0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149</v>
      </c>
      <c r="AT266" s="218" t="s">
        <v>144</v>
      </c>
      <c r="AU266" s="218" t="s">
        <v>87</v>
      </c>
      <c r="AY266" s="20" t="s">
        <v>137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85</v>
      </c>
      <c r="BK266" s="219">
        <f>ROUND(I266*H266,2)</f>
        <v>0</v>
      </c>
      <c r="BL266" s="20" t="s">
        <v>149</v>
      </c>
      <c r="BM266" s="218" t="s">
        <v>693</v>
      </c>
    </row>
    <row r="267" s="2" customFormat="1">
      <c r="A267" s="41"/>
      <c r="B267" s="42"/>
      <c r="C267" s="43"/>
      <c r="D267" s="220" t="s">
        <v>151</v>
      </c>
      <c r="E267" s="43"/>
      <c r="F267" s="221" t="s">
        <v>1117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151</v>
      </c>
      <c r="AU267" s="20" t="s">
        <v>87</v>
      </c>
    </row>
    <row r="268" s="14" customFormat="1">
      <c r="A268" s="14"/>
      <c r="B268" s="236"/>
      <c r="C268" s="237"/>
      <c r="D268" s="227" t="s">
        <v>153</v>
      </c>
      <c r="E268" s="238" t="s">
        <v>19</v>
      </c>
      <c r="F268" s="239" t="s">
        <v>87</v>
      </c>
      <c r="G268" s="237"/>
      <c r="H268" s="240">
        <v>2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153</v>
      </c>
      <c r="AU268" s="246" t="s">
        <v>87</v>
      </c>
      <c r="AV268" s="14" t="s">
        <v>87</v>
      </c>
      <c r="AW268" s="14" t="s">
        <v>37</v>
      </c>
      <c r="AX268" s="14" t="s">
        <v>77</v>
      </c>
      <c r="AY268" s="246" t="s">
        <v>137</v>
      </c>
    </row>
    <row r="269" s="16" customFormat="1">
      <c r="A269" s="16"/>
      <c r="B269" s="258"/>
      <c r="C269" s="259"/>
      <c r="D269" s="227" t="s">
        <v>153</v>
      </c>
      <c r="E269" s="260" t="s">
        <v>19</v>
      </c>
      <c r="F269" s="261" t="s">
        <v>161</v>
      </c>
      <c r="G269" s="259"/>
      <c r="H269" s="262">
        <v>2</v>
      </c>
      <c r="I269" s="263"/>
      <c r="J269" s="259"/>
      <c r="K269" s="259"/>
      <c r="L269" s="264"/>
      <c r="M269" s="265"/>
      <c r="N269" s="266"/>
      <c r="O269" s="266"/>
      <c r="P269" s="266"/>
      <c r="Q269" s="266"/>
      <c r="R269" s="266"/>
      <c r="S269" s="266"/>
      <c r="T269" s="267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68" t="s">
        <v>153</v>
      </c>
      <c r="AU269" s="268" t="s">
        <v>87</v>
      </c>
      <c r="AV269" s="16" t="s">
        <v>149</v>
      </c>
      <c r="AW269" s="16" t="s">
        <v>37</v>
      </c>
      <c r="AX269" s="16" t="s">
        <v>85</v>
      </c>
      <c r="AY269" s="268" t="s">
        <v>137</v>
      </c>
    </row>
    <row r="270" s="2" customFormat="1" ht="24.15" customHeight="1">
      <c r="A270" s="41"/>
      <c r="B270" s="42"/>
      <c r="C270" s="207" t="s">
        <v>530</v>
      </c>
      <c r="D270" s="207" t="s">
        <v>144</v>
      </c>
      <c r="E270" s="208" t="s">
        <v>1118</v>
      </c>
      <c r="F270" s="209" t="s">
        <v>1119</v>
      </c>
      <c r="G270" s="210" t="s">
        <v>288</v>
      </c>
      <c r="H270" s="211">
        <v>2</v>
      </c>
      <c r="I270" s="212"/>
      <c r="J270" s="213">
        <f>ROUND(I270*H270,2)</f>
        <v>0</v>
      </c>
      <c r="K270" s="209" t="s">
        <v>148</v>
      </c>
      <c r="L270" s="47"/>
      <c r="M270" s="214" t="s">
        <v>19</v>
      </c>
      <c r="N270" s="215" t="s">
        <v>48</v>
      </c>
      <c r="O270" s="87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149</v>
      </c>
      <c r="AT270" s="218" t="s">
        <v>144</v>
      </c>
      <c r="AU270" s="218" t="s">
        <v>87</v>
      </c>
      <c r="AY270" s="20" t="s">
        <v>137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85</v>
      </c>
      <c r="BK270" s="219">
        <f>ROUND(I270*H270,2)</f>
        <v>0</v>
      </c>
      <c r="BL270" s="20" t="s">
        <v>149</v>
      </c>
      <c r="BM270" s="218" t="s">
        <v>696</v>
      </c>
    </row>
    <row r="271" s="2" customFormat="1">
      <c r="A271" s="41"/>
      <c r="B271" s="42"/>
      <c r="C271" s="43"/>
      <c r="D271" s="220" t="s">
        <v>151</v>
      </c>
      <c r="E271" s="43"/>
      <c r="F271" s="221" t="s">
        <v>1120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151</v>
      </c>
      <c r="AU271" s="20" t="s">
        <v>87</v>
      </c>
    </row>
    <row r="272" s="14" customFormat="1">
      <c r="A272" s="14"/>
      <c r="B272" s="236"/>
      <c r="C272" s="237"/>
      <c r="D272" s="227" t="s">
        <v>153</v>
      </c>
      <c r="E272" s="238" t="s">
        <v>19</v>
      </c>
      <c r="F272" s="239" t="s">
        <v>87</v>
      </c>
      <c r="G272" s="237"/>
      <c r="H272" s="240">
        <v>2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153</v>
      </c>
      <c r="AU272" s="246" t="s">
        <v>87</v>
      </c>
      <c r="AV272" s="14" t="s">
        <v>87</v>
      </c>
      <c r="AW272" s="14" t="s">
        <v>37</v>
      </c>
      <c r="AX272" s="14" t="s">
        <v>77</v>
      </c>
      <c r="AY272" s="246" t="s">
        <v>137</v>
      </c>
    </row>
    <row r="273" s="16" customFormat="1">
      <c r="A273" s="16"/>
      <c r="B273" s="258"/>
      <c r="C273" s="259"/>
      <c r="D273" s="227" t="s">
        <v>153</v>
      </c>
      <c r="E273" s="260" t="s">
        <v>19</v>
      </c>
      <c r="F273" s="261" t="s">
        <v>161</v>
      </c>
      <c r="G273" s="259"/>
      <c r="H273" s="262">
        <v>2</v>
      </c>
      <c r="I273" s="263"/>
      <c r="J273" s="259"/>
      <c r="K273" s="259"/>
      <c r="L273" s="264"/>
      <c r="M273" s="265"/>
      <c r="N273" s="266"/>
      <c r="O273" s="266"/>
      <c r="P273" s="266"/>
      <c r="Q273" s="266"/>
      <c r="R273" s="266"/>
      <c r="S273" s="266"/>
      <c r="T273" s="267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T273" s="268" t="s">
        <v>153</v>
      </c>
      <c r="AU273" s="268" t="s">
        <v>87</v>
      </c>
      <c r="AV273" s="16" t="s">
        <v>149</v>
      </c>
      <c r="AW273" s="16" t="s">
        <v>37</v>
      </c>
      <c r="AX273" s="16" t="s">
        <v>85</v>
      </c>
      <c r="AY273" s="268" t="s">
        <v>137</v>
      </c>
    </row>
    <row r="274" s="2" customFormat="1" ht="24.15" customHeight="1">
      <c r="A274" s="41"/>
      <c r="B274" s="42"/>
      <c r="C274" s="207" t="s">
        <v>606</v>
      </c>
      <c r="D274" s="207" t="s">
        <v>144</v>
      </c>
      <c r="E274" s="208" t="s">
        <v>1121</v>
      </c>
      <c r="F274" s="209" t="s">
        <v>1122</v>
      </c>
      <c r="G274" s="210" t="s">
        <v>216</v>
      </c>
      <c r="H274" s="211">
        <v>3.6000000000000001</v>
      </c>
      <c r="I274" s="212"/>
      <c r="J274" s="213">
        <f>ROUND(I274*H274,2)</f>
        <v>0</v>
      </c>
      <c r="K274" s="209" t="s">
        <v>148</v>
      </c>
      <c r="L274" s="47"/>
      <c r="M274" s="214" t="s">
        <v>19</v>
      </c>
      <c r="N274" s="215" t="s">
        <v>48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149</v>
      </c>
      <c r="AT274" s="218" t="s">
        <v>144</v>
      </c>
      <c r="AU274" s="218" t="s">
        <v>87</v>
      </c>
      <c r="AY274" s="20" t="s">
        <v>137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85</v>
      </c>
      <c r="BK274" s="219">
        <f>ROUND(I274*H274,2)</f>
        <v>0</v>
      </c>
      <c r="BL274" s="20" t="s">
        <v>149</v>
      </c>
      <c r="BM274" s="218" t="s">
        <v>699</v>
      </c>
    </row>
    <row r="275" s="2" customFormat="1">
      <c r="A275" s="41"/>
      <c r="B275" s="42"/>
      <c r="C275" s="43"/>
      <c r="D275" s="220" t="s">
        <v>151</v>
      </c>
      <c r="E275" s="43"/>
      <c r="F275" s="221" t="s">
        <v>1123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151</v>
      </c>
      <c r="AU275" s="20" t="s">
        <v>87</v>
      </c>
    </row>
    <row r="276" s="12" customFormat="1" ht="22.8" customHeight="1">
      <c r="A276" s="12"/>
      <c r="B276" s="191"/>
      <c r="C276" s="192"/>
      <c r="D276" s="193" t="s">
        <v>76</v>
      </c>
      <c r="E276" s="205" t="s">
        <v>1124</v>
      </c>
      <c r="F276" s="205" t="s">
        <v>1125</v>
      </c>
      <c r="G276" s="192"/>
      <c r="H276" s="192"/>
      <c r="I276" s="195"/>
      <c r="J276" s="206">
        <f>BK276</f>
        <v>0</v>
      </c>
      <c r="K276" s="192"/>
      <c r="L276" s="197"/>
      <c r="M276" s="198"/>
      <c r="N276" s="199"/>
      <c r="O276" s="199"/>
      <c r="P276" s="200">
        <f>SUM(P277:P337)</f>
        <v>0</v>
      </c>
      <c r="Q276" s="199"/>
      <c r="R276" s="200">
        <f>SUM(R277:R337)</f>
        <v>0</v>
      </c>
      <c r="S276" s="199"/>
      <c r="T276" s="201">
        <f>SUM(T277:T337)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2" t="s">
        <v>85</v>
      </c>
      <c r="AT276" s="203" t="s">
        <v>76</v>
      </c>
      <c r="AU276" s="203" t="s">
        <v>85</v>
      </c>
      <c r="AY276" s="202" t="s">
        <v>137</v>
      </c>
      <c r="BK276" s="204">
        <f>SUM(BK277:BK337)</f>
        <v>0</v>
      </c>
    </row>
    <row r="277" s="2" customFormat="1" ht="33" customHeight="1">
      <c r="A277" s="41"/>
      <c r="B277" s="42"/>
      <c r="C277" s="207" t="s">
        <v>142</v>
      </c>
      <c r="D277" s="207" t="s">
        <v>144</v>
      </c>
      <c r="E277" s="208" t="s">
        <v>1126</v>
      </c>
      <c r="F277" s="209" t="s">
        <v>1127</v>
      </c>
      <c r="G277" s="210" t="s">
        <v>288</v>
      </c>
      <c r="H277" s="211">
        <v>1</v>
      </c>
      <c r="I277" s="212"/>
      <c r="J277" s="213">
        <f>ROUND(I277*H277,2)</f>
        <v>0</v>
      </c>
      <c r="K277" s="209" t="s">
        <v>1098</v>
      </c>
      <c r="L277" s="47"/>
      <c r="M277" s="214" t="s">
        <v>19</v>
      </c>
      <c r="N277" s="215" t="s">
        <v>48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149</v>
      </c>
      <c r="AT277" s="218" t="s">
        <v>144</v>
      </c>
      <c r="AU277" s="218" t="s">
        <v>87</v>
      </c>
      <c r="AY277" s="20" t="s">
        <v>137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85</v>
      </c>
      <c r="BK277" s="219">
        <f>ROUND(I277*H277,2)</f>
        <v>0</v>
      </c>
      <c r="BL277" s="20" t="s">
        <v>149</v>
      </c>
      <c r="BM277" s="218" t="s">
        <v>828</v>
      </c>
    </row>
    <row r="278" s="2" customFormat="1">
      <c r="A278" s="41"/>
      <c r="B278" s="42"/>
      <c r="C278" s="43"/>
      <c r="D278" s="220" t="s">
        <v>151</v>
      </c>
      <c r="E278" s="43"/>
      <c r="F278" s="221" t="s">
        <v>1128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151</v>
      </c>
      <c r="AU278" s="20" t="s">
        <v>87</v>
      </c>
    </row>
    <row r="279" s="2" customFormat="1" ht="21.75" customHeight="1">
      <c r="A279" s="41"/>
      <c r="B279" s="42"/>
      <c r="C279" s="269" t="s">
        <v>609</v>
      </c>
      <c r="D279" s="269" t="s">
        <v>312</v>
      </c>
      <c r="E279" s="270" t="s">
        <v>1129</v>
      </c>
      <c r="F279" s="271" t="s">
        <v>1130</v>
      </c>
      <c r="G279" s="272" t="s">
        <v>288</v>
      </c>
      <c r="H279" s="273">
        <v>1</v>
      </c>
      <c r="I279" s="274"/>
      <c r="J279" s="275">
        <f>ROUND(I279*H279,2)</f>
        <v>0</v>
      </c>
      <c r="K279" s="271" t="s">
        <v>1098</v>
      </c>
      <c r="L279" s="276"/>
      <c r="M279" s="277" t="s">
        <v>19</v>
      </c>
      <c r="N279" s="278" t="s">
        <v>48</v>
      </c>
      <c r="O279" s="87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224</v>
      </c>
      <c r="AT279" s="218" t="s">
        <v>312</v>
      </c>
      <c r="AU279" s="218" t="s">
        <v>87</v>
      </c>
      <c r="AY279" s="20" t="s">
        <v>137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85</v>
      </c>
      <c r="BK279" s="219">
        <f>ROUND(I279*H279,2)</f>
        <v>0</v>
      </c>
      <c r="BL279" s="20" t="s">
        <v>149</v>
      </c>
      <c r="BM279" s="218" t="s">
        <v>832</v>
      </c>
    </row>
    <row r="280" s="14" customFormat="1">
      <c r="A280" s="14"/>
      <c r="B280" s="236"/>
      <c r="C280" s="237"/>
      <c r="D280" s="227" t="s">
        <v>153</v>
      </c>
      <c r="E280" s="238" t="s">
        <v>19</v>
      </c>
      <c r="F280" s="239" t="s">
        <v>85</v>
      </c>
      <c r="G280" s="237"/>
      <c r="H280" s="240">
        <v>1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153</v>
      </c>
      <c r="AU280" s="246" t="s">
        <v>87</v>
      </c>
      <c r="AV280" s="14" t="s">
        <v>87</v>
      </c>
      <c r="AW280" s="14" t="s">
        <v>37</v>
      </c>
      <c r="AX280" s="14" t="s">
        <v>77</v>
      </c>
      <c r="AY280" s="246" t="s">
        <v>137</v>
      </c>
    </row>
    <row r="281" s="16" customFormat="1">
      <c r="A281" s="16"/>
      <c r="B281" s="258"/>
      <c r="C281" s="259"/>
      <c r="D281" s="227" t="s">
        <v>153</v>
      </c>
      <c r="E281" s="260" t="s">
        <v>19</v>
      </c>
      <c r="F281" s="261" t="s">
        <v>161</v>
      </c>
      <c r="G281" s="259"/>
      <c r="H281" s="262">
        <v>1</v>
      </c>
      <c r="I281" s="263"/>
      <c r="J281" s="259"/>
      <c r="K281" s="259"/>
      <c r="L281" s="264"/>
      <c r="M281" s="265"/>
      <c r="N281" s="266"/>
      <c r="O281" s="266"/>
      <c r="P281" s="266"/>
      <c r="Q281" s="266"/>
      <c r="R281" s="266"/>
      <c r="S281" s="266"/>
      <c r="T281" s="267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68" t="s">
        <v>153</v>
      </c>
      <c r="AU281" s="268" t="s">
        <v>87</v>
      </c>
      <c r="AV281" s="16" t="s">
        <v>149</v>
      </c>
      <c r="AW281" s="16" t="s">
        <v>37</v>
      </c>
      <c r="AX281" s="16" t="s">
        <v>85</v>
      </c>
      <c r="AY281" s="268" t="s">
        <v>137</v>
      </c>
    </row>
    <row r="282" s="2" customFormat="1" ht="24.15" customHeight="1">
      <c r="A282" s="41"/>
      <c r="B282" s="42"/>
      <c r="C282" s="207" t="s">
        <v>833</v>
      </c>
      <c r="D282" s="207" t="s">
        <v>144</v>
      </c>
      <c r="E282" s="208" t="s">
        <v>1131</v>
      </c>
      <c r="F282" s="209" t="s">
        <v>1132</v>
      </c>
      <c r="G282" s="210" t="s">
        <v>288</v>
      </c>
      <c r="H282" s="211">
        <v>8</v>
      </c>
      <c r="I282" s="212"/>
      <c r="J282" s="213">
        <f>ROUND(I282*H282,2)</f>
        <v>0</v>
      </c>
      <c r="K282" s="209" t="s">
        <v>148</v>
      </c>
      <c r="L282" s="47"/>
      <c r="M282" s="214" t="s">
        <v>19</v>
      </c>
      <c r="N282" s="215" t="s">
        <v>48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149</v>
      </c>
      <c r="AT282" s="218" t="s">
        <v>144</v>
      </c>
      <c r="AU282" s="218" t="s">
        <v>87</v>
      </c>
      <c r="AY282" s="20" t="s">
        <v>137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85</v>
      </c>
      <c r="BK282" s="219">
        <f>ROUND(I282*H282,2)</f>
        <v>0</v>
      </c>
      <c r="BL282" s="20" t="s">
        <v>149</v>
      </c>
      <c r="BM282" s="218" t="s">
        <v>836</v>
      </c>
    </row>
    <row r="283" s="2" customFormat="1">
      <c r="A283" s="41"/>
      <c r="B283" s="42"/>
      <c r="C283" s="43"/>
      <c r="D283" s="220" t="s">
        <v>151</v>
      </c>
      <c r="E283" s="43"/>
      <c r="F283" s="221" t="s">
        <v>1133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151</v>
      </c>
      <c r="AU283" s="20" t="s">
        <v>87</v>
      </c>
    </row>
    <row r="284" s="2" customFormat="1" ht="16.5" customHeight="1">
      <c r="A284" s="41"/>
      <c r="B284" s="42"/>
      <c r="C284" s="269" t="s">
        <v>612</v>
      </c>
      <c r="D284" s="269" t="s">
        <v>312</v>
      </c>
      <c r="E284" s="270" t="s">
        <v>1134</v>
      </c>
      <c r="F284" s="271" t="s">
        <v>1135</v>
      </c>
      <c r="G284" s="272" t="s">
        <v>288</v>
      </c>
      <c r="H284" s="273">
        <v>4</v>
      </c>
      <c r="I284" s="274"/>
      <c r="J284" s="275">
        <f>ROUND(I284*H284,2)</f>
        <v>0</v>
      </c>
      <c r="K284" s="271" t="s">
        <v>19</v>
      </c>
      <c r="L284" s="276"/>
      <c r="M284" s="277" t="s">
        <v>19</v>
      </c>
      <c r="N284" s="278" t="s">
        <v>48</v>
      </c>
      <c r="O284" s="87"/>
      <c r="P284" s="216">
        <f>O284*H284</f>
        <v>0</v>
      </c>
      <c r="Q284" s="216">
        <v>0</v>
      </c>
      <c r="R284" s="216">
        <f>Q284*H284</f>
        <v>0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224</v>
      </c>
      <c r="AT284" s="218" t="s">
        <v>312</v>
      </c>
      <c r="AU284" s="218" t="s">
        <v>87</v>
      </c>
      <c r="AY284" s="20" t="s">
        <v>137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85</v>
      </c>
      <c r="BK284" s="219">
        <f>ROUND(I284*H284,2)</f>
        <v>0</v>
      </c>
      <c r="BL284" s="20" t="s">
        <v>149</v>
      </c>
      <c r="BM284" s="218" t="s">
        <v>839</v>
      </c>
    </row>
    <row r="285" s="14" customFormat="1">
      <c r="A285" s="14"/>
      <c r="B285" s="236"/>
      <c r="C285" s="237"/>
      <c r="D285" s="227" t="s">
        <v>153</v>
      </c>
      <c r="E285" s="238" t="s">
        <v>19</v>
      </c>
      <c r="F285" s="239" t="s">
        <v>149</v>
      </c>
      <c r="G285" s="237"/>
      <c r="H285" s="240">
        <v>4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153</v>
      </c>
      <c r="AU285" s="246" t="s">
        <v>87</v>
      </c>
      <c r="AV285" s="14" t="s">
        <v>87</v>
      </c>
      <c r="AW285" s="14" t="s">
        <v>37</v>
      </c>
      <c r="AX285" s="14" t="s">
        <v>77</v>
      </c>
      <c r="AY285" s="246" t="s">
        <v>137</v>
      </c>
    </row>
    <row r="286" s="16" customFormat="1">
      <c r="A286" s="16"/>
      <c r="B286" s="258"/>
      <c r="C286" s="259"/>
      <c r="D286" s="227" t="s">
        <v>153</v>
      </c>
      <c r="E286" s="260" t="s">
        <v>19</v>
      </c>
      <c r="F286" s="261" t="s">
        <v>161</v>
      </c>
      <c r="G286" s="259"/>
      <c r="H286" s="262">
        <v>4</v>
      </c>
      <c r="I286" s="263"/>
      <c r="J286" s="259"/>
      <c r="K286" s="259"/>
      <c r="L286" s="264"/>
      <c r="M286" s="265"/>
      <c r="N286" s="266"/>
      <c r="O286" s="266"/>
      <c r="P286" s="266"/>
      <c r="Q286" s="266"/>
      <c r="R286" s="266"/>
      <c r="S286" s="266"/>
      <c r="T286" s="267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68" t="s">
        <v>153</v>
      </c>
      <c r="AU286" s="268" t="s">
        <v>87</v>
      </c>
      <c r="AV286" s="16" t="s">
        <v>149</v>
      </c>
      <c r="AW286" s="16" t="s">
        <v>37</v>
      </c>
      <c r="AX286" s="16" t="s">
        <v>85</v>
      </c>
      <c r="AY286" s="268" t="s">
        <v>137</v>
      </c>
    </row>
    <row r="287" s="2" customFormat="1" ht="16.5" customHeight="1">
      <c r="A287" s="41"/>
      <c r="B287" s="42"/>
      <c r="C287" s="269" t="s">
        <v>840</v>
      </c>
      <c r="D287" s="269" t="s">
        <v>312</v>
      </c>
      <c r="E287" s="270" t="s">
        <v>1136</v>
      </c>
      <c r="F287" s="271" t="s">
        <v>1137</v>
      </c>
      <c r="G287" s="272" t="s">
        <v>288</v>
      </c>
      <c r="H287" s="273">
        <v>3</v>
      </c>
      <c r="I287" s="274"/>
      <c r="J287" s="275">
        <f>ROUND(I287*H287,2)</f>
        <v>0</v>
      </c>
      <c r="K287" s="271" t="s">
        <v>19</v>
      </c>
      <c r="L287" s="276"/>
      <c r="M287" s="277" t="s">
        <v>19</v>
      </c>
      <c r="N287" s="278" t="s">
        <v>48</v>
      </c>
      <c r="O287" s="87"/>
      <c r="P287" s="216">
        <f>O287*H287</f>
        <v>0</v>
      </c>
      <c r="Q287" s="216">
        <v>0</v>
      </c>
      <c r="R287" s="216">
        <f>Q287*H287</f>
        <v>0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224</v>
      </c>
      <c r="AT287" s="218" t="s">
        <v>312</v>
      </c>
      <c r="AU287" s="218" t="s">
        <v>87</v>
      </c>
      <c r="AY287" s="20" t="s">
        <v>137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85</v>
      </c>
      <c r="BK287" s="219">
        <f>ROUND(I287*H287,2)</f>
        <v>0</v>
      </c>
      <c r="BL287" s="20" t="s">
        <v>149</v>
      </c>
      <c r="BM287" s="218" t="s">
        <v>843</v>
      </c>
    </row>
    <row r="288" s="14" customFormat="1">
      <c r="A288" s="14"/>
      <c r="B288" s="236"/>
      <c r="C288" s="237"/>
      <c r="D288" s="227" t="s">
        <v>153</v>
      </c>
      <c r="E288" s="238" t="s">
        <v>19</v>
      </c>
      <c r="F288" s="239" t="s">
        <v>138</v>
      </c>
      <c r="G288" s="237"/>
      <c r="H288" s="240">
        <v>3</v>
      </c>
      <c r="I288" s="241"/>
      <c r="J288" s="237"/>
      <c r="K288" s="237"/>
      <c r="L288" s="242"/>
      <c r="M288" s="243"/>
      <c r="N288" s="244"/>
      <c r="O288" s="244"/>
      <c r="P288" s="244"/>
      <c r="Q288" s="244"/>
      <c r="R288" s="244"/>
      <c r="S288" s="244"/>
      <c r="T288" s="24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6" t="s">
        <v>153</v>
      </c>
      <c r="AU288" s="246" t="s">
        <v>87</v>
      </c>
      <c r="AV288" s="14" t="s">
        <v>87</v>
      </c>
      <c r="AW288" s="14" t="s">
        <v>37</v>
      </c>
      <c r="AX288" s="14" t="s">
        <v>77</v>
      </c>
      <c r="AY288" s="246" t="s">
        <v>137</v>
      </c>
    </row>
    <row r="289" s="16" customFormat="1">
      <c r="A289" s="16"/>
      <c r="B289" s="258"/>
      <c r="C289" s="259"/>
      <c r="D289" s="227" t="s">
        <v>153</v>
      </c>
      <c r="E289" s="260" t="s">
        <v>19</v>
      </c>
      <c r="F289" s="261" t="s">
        <v>161</v>
      </c>
      <c r="G289" s="259"/>
      <c r="H289" s="262">
        <v>3</v>
      </c>
      <c r="I289" s="263"/>
      <c r="J289" s="259"/>
      <c r="K289" s="259"/>
      <c r="L289" s="264"/>
      <c r="M289" s="265"/>
      <c r="N289" s="266"/>
      <c r="O289" s="266"/>
      <c r="P289" s="266"/>
      <c r="Q289" s="266"/>
      <c r="R289" s="266"/>
      <c r="S289" s="266"/>
      <c r="T289" s="267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68" t="s">
        <v>153</v>
      </c>
      <c r="AU289" s="268" t="s">
        <v>87</v>
      </c>
      <c r="AV289" s="16" t="s">
        <v>149</v>
      </c>
      <c r="AW289" s="16" t="s">
        <v>37</v>
      </c>
      <c r="AX289" s="16" t="s">
        <v>85</v>
      </c>
      <c r="AY289" s="268" t="s">
        <v>137</v>
      </c>
    </row>
    <row r="290" s="2" customFormat="1" ht="16.5" customHeight="1">
      <c r="A290" s="41"/>
      <c r="B290" s="42"/>
      <c r="C290" s="269" t="s">
        <v>615</v>
      </c>
      <c r="D290" s="269" t="s">
        <v>312</v>
      </c>
      <c r="E290" s="270" t="s">
        <v>1138</v>
      </c>
      <c r="F290" s="271" t="s">
        <v>1139</v>
      </c>
      <c r="G290" s="272" t="s">
        <v>288</v>
      </c>
      <c r="H290" s="273">
        <v>1</v>
      </c>
      <c r="I290" s="274"/>
      <c r="J290" s="275">
        <f>ROUND(I290*H290,2)</f>
        <v>0</v>
      </c>
      <c r="K290" s="271" t="s">
        <v>19</v>
      </c>
      <c r="L290" s="276"/>
      <c r="M290" s="277" t="s">
        <v>19</v>
      </c>
      <c r="N290" s="278" t="s">
        <v>48</v>
      </c>
      <c r="O290" s="87"/>
      <c r="P290" s="216">
        <f>O290*H290</f>
        <v>0</v>
      </c>
      <c r="Q290" s="216">
        <v>0</v>
      </c>
      <c r="R290" s="216">
        <f>Q290*H290</f>
        <v>0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224</v>
      </c>
      <c r="AT290" s="218" t="s">
        <v>312</v>
      </c>
      <c r="AU290" s="218" t="s">
        <v>87</v>
      </c>
      <c r="AY290" s="20" t="s">
        <v>137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85</v>
      </c>
      <c r="BK290" s="219">
        <f>ROUND(I290*H290,2)</f>
        <v>0</v>
      </c>
      <c r="BL290" s="20" t="s">
        <v>149</v>
      </c>
      <c r="BM290" s="218" t="s">
        <v>846</v>
      </c>
    </row>
    <row r="291" s="14" customFormat="1">
      <c r="A291" s="14"/>
      <c r="B291" s="236"/>
      <c r="C291" s="237"/>
      <c r="D291" s="227" t="s">
        <v>153</v>
      </c>
      <c r="E291" s="238" t="s">
        <v>19</v>
      </c>
      <c r="F291" s="239" t="s">
        <v>85</v>
      </c>
      <c r="G291" s="237"/>
      <c r="H291" s="240">
        <v>1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153</v>
      </c>
      <c r="AU291" s="246" t="s">
        <v>87</v>
      </c>
      <c r="AV291" s="14" t="s">
        <v>87</v>
      </c>
      <c r="AW291" s="14" t="s">
        <v>37</v>
      </c>
      <c r="AX291" s="14" t="s">
        <v>77</v>
      </c>
      <c r="AY291" s="246" t="s">
        <v>137</v>
      </c>
    </row>
    <row r="292" s="16" customFormat="1">
      <c r="A292" s="16"/>
      <c r="B292" s="258"/>
      <c r="C292" s="259"/>
      <c r="D292" s="227" t="s">
        <v>153</v>
      </c>
      <c r="E292" s="260" t="s">
        <v>19</v>
      </c>
      <c r="F292" s="261" t="s">
        <v>161</v>
      </c>
      <c r="G292" s="259"/>
      <c r="H292" s="262">
        <v>1</v>
      </c>
      <c r="I292" s="263"/>
      <c r="J292" s="259"/>
      <c r="K292" s="259"/>
      <c r="L292" s="264"/>
      <c r="M292" s="265"/>
      <c r="N292" s="266"/>
      <c r="O292" s="266"/>
      <c r="P292" s="266"/>
      <c r="Q292" s="266"/>
      <c r="R292" s="266"/>
      <c r="S292" s="266"/>
      <c r="T292" s="267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68" t="s">
        <v>153</v>
      </c>
      <c r="AU292" s="268" t="s">
        <v>87</v>
      </c>
      <c r="AV292" s="16" t="s">
        <v>149</v>
      </c>
      <c r="AW292" s="16" t="s">
        <v>37</v>
      </c>
      <c r="AX292" s="16" t="s">
        <v>85</v>
      </c>
      <c r="AY292" s="268" t="s">
        <v>137</v>
      </c>
    </row>
    <row r="293" s="2" customFormat="1" ht="16.5" customHeight="1">
      <c r="A293" s="41"/>
      <c r="B293" s="42"/>
      <c r="C293" s="207" t="s">
        <v>847</v>
      </c>
      <c r="D293" s="207" t="s">
        <v>144</v>
      </c>
      <c r="E293" s="208" t="s">
        <v>1140</v>
      </c>
      <c r="F293" s="209" t="s">
        <v>1141</v>
      </c>
      <c r="G293" s="210" t="s">
        <v>288</v>
      </c>
      <c r="H293" s="211">
        <v>2</v>
      </c>
      <c r="I293" s="212"/>
      <c r="J293" s="213">
        <f>ROUND(I293*H293,2)</f>
        <v>0</v>
      </c>
      <c r="K293" s="209" t="s">
        <v>1098</v>
      </c>
      <c r="L293" s="47"/>
      <c r="M293" s="214" t="s">
        <v>19</v>
      </c>
      <c r="N293" s="215" t="s">
        <v>48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149</v>
      </c>
      <c r="AT293" s="218" t="s">
        <v>144</v>
      </c>
      <c r="AU293" s="218" t="s">
        <v>87</v>
      </c>
      <c r="AY293" s="20" t="s">
        <v>137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85</v>
      </c>
      <c r="BK293" s="219">
        <f>ROUND(I293*H293,2)</f>
        <v>0</v>
      </c>
      <c r="BL293" s="20" t="s">
        <v>149</v>
      </c>
      <c r="BM293" s="218" t="s">
        <v>850</v>
      </c>
    </row>
    <row r="294" s="2" customFormat="1">
      <c r="A294" s="41"/>
      <c r="B294" s="42"/>
      <c r="C294" s="43"/>
      <c r="D294" s="220" t="s">
        <v>151</v>
      </c>
      <c r="E294" s="43"/>
      <c r="F294" s="221" t="s">
        <v>1142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151</v>
      </c>
      <c r="AU294" s="20" t="s">
        <v>87</v>
      </c>
    </row>
    <row r="295" s="2" customFormat="1" ht="16.5" customHeight="1">
      <c r="A295" s="41"/>
      <c r="B295" s="42"/>
      <c r="C295" s="269" t="s">
        <v>618</v>
      </c>
      <c r="D295" s="269" t="s">
        <v>312</v>
      </c>
      <c r="E295" s="270" t="s">
        <v>1143</v>
      </c>
      <c r="F295" s="271" t="s">
        <v>1144</v>
      </c>
      <c r="G295" s="272" t="s">
        <v>288</v>
      </c>
      <c r="H295" s="273">
        <v>2</v>
      </c>
      <c r="I295" s="274"/>
      <c r="J295" s="275">
        <f>ROUND(I295*H295,2)</f>
        <v>0</v>
      </c>
      <c r="K295" s="271" t="s">
        <v>148</v>
      </c>
      <c r="L295" s="276"/>
      <c r="M295" s="277" t="s">
        <v>19</v>
      </c>
      <c r="N295" s="278" t="s">
        <v>48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224</v>
      </c>
      <c r="AT295" s="218" t="s">
        <v>312</v>
      </c>
      <c r="AU295" s="218" t="s">
        <v>87</v>
      </c>
      <c r="AY295" s="20" t="s">
        <v>137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85</v>
      </c>
      <c r="BK295" s="219">
        <f>ROUND(I295*H295,2)</f>
        <v>0</v>
      </c>
      <c r="BL295" s="20" t="s">
        <v>149</v>
      </c>
      <c r="BM295" s="218" t="s">
        <v>853</v>
      </c>
    </row>
    <row r="296" s="14" customFormat="1">
      <c r="A296" s="14"/>
      <c r="B296" s="236"/>
      <c r="C296" s="237"/>
      <c r="D296" s="227" t="s">
        <v>153</v>
      </c>
      <c r="E296" s="238" t="s">
        <v>19</v>
      </c>
      <c r="F296" s="239" t="s">
        <v>1145</v>
      </c>
      <c r="G296" s="237"/>
      <c r="H296" s="240">
        <v>1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153</v>
      </c>
      <c r="AU296" s="246" t="s">
        <v>87</v>
      </c>
      <c r="AV296" s="14" t="s">
        <v>87</v>
      </c>
      <c r="AW296" s="14" t="s">
        <v>37</v>
      </c>
      <c r="AX296" s="14" t="s">
        <v>77</v>
      </c>
      <c r="AY296" s="246" t="s">
        <v>137</v>
      </c>
    </row>
    <row r="297" s="14" customFormat="1">
      <c r="A297" s="14"/>
      <c r="B297" s="236"/>
      <c r="C297" s="237"/>
      <c r="D297" s="227" t="s">
        <v>153</v>
      </c>
      <c r="E297" s="238" t="s">
        <v>19</v>
      </c>
      <c r="F297" s="239" t="s">
        <v>1146</v>
      </c>
      <c r="G297" s="237"/>
      <c r="H297" s="240">
        <v>1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153</v>
      </c>
      <c r="AU297" s="246" t="s">
        <v>87</v>
      </c>
      <c r="AV297" s="14" t="s">
        <v>87</v>
      </c>
      <c r="AW297" s="14" t="s">
        <v>37</v>
      </c>
      <c r="AX297" s="14" t="s">
        <v>77</v>
      </c>
      <c r="AY297" s="246" t="s">
        <v>137</v>
      </c>
    </row>
    <row r="298" s="16" customFormat="1">
      <c r="A298" s="16"/>
      <c r="B298" s="258"/>
      <c r="C298" s="259"/>
      <c r="D298" s="227" t="s">
        <v>153</v>
      </c>
      <c r="E298" s="260" t="s">
        <v>19</v>
      </c>
      <c r="F298" s="261" t="s">
        <v>161</v>
      </c>
      <c r="G298" s="259"/>
      <c r="H298" s="262">
        <v>2</v>
      </c>
      <c r="I298" s="263"/>
      <c r="J298" s="259"/>
      <c r="K298" s="259"/>
      <c r="L298" s="264"/>
      <c r="M298" s="265"/>
      <c r="N298" s="266"/>
      <c r="O298" s="266"/>
      <c r="P298" s="266"/>
      <c r="Q298" s="266"/>
      <c r="R298" s="266"/>
      <c r="S298" s="266"/>
      <c r="T298" s="267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T298" s="268" t="s">
        <v>153</v>
      </c>
      <c r="AU298" s="268" t="s">
        <v>87</v>
      </c>
      <c r="AV298" s="16" t="s">
        <v>149</v>
      </c>
      <c r="AW298" s="16" t="s">
        <v>37</v>
      </c>
      <c r="AX298" s="16" t="s">
        <v>85</v>
      </c>
      <c r="AY298" s="268" t="s">
        <v>137</v>
      </c>
    </row>
    <row r="299" s="2" customFormat="1" ht="16.5" customHeight="1">
      <c r="A299" s="41"/>
      <c r="B299" s="42"/>
      <c r="C299" s="207" t="s">
        <v>854</v>
      </c>
      <c r="D299" s="207" t="s">
        <v>144</v>
      </c>
      <c r="E299" s="208" t="s">
        <v>1147</v>
      </c>
      <c r="F299" s="209" t="s">
        <v>1148</v>
      </c>
      <c r="G299" s="210" t="s">
        <v>288</v>
      </c>
      <c r="H299" s="211">
        <v>2</v>
      </c>
      <c r="I299" s="212"/>
      <c r="J299" s="213">
        <f>ROUND(I299*H299,2)</f>
        <v>0</v>
      </c>
      <c r="K299" s="209" t="s">
        <v>148</v>
      </c>
      <c r="L299" s="47"/>
      <c r="M299" s="214" t="s">
        <v>19</v>
      </c>
      <c r="N299" s="215" t="s">
        <v>48</v>
      </c>
      <c r="O299" s="87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149</v>
      </c>
      <c r="AT299" s="218" t="s">
        <v>144</v>
      </c>
      <c r="AU299" s="218" t="s">
        <v>87</v>
      </c>
      <c r="AY299" s="20" t="s">
        <v>137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85</v>
      </c>
      <c r="BK299" s="219">
        <f>ROUND(I299*H299,2)</f>
        <v>0</v>
      </c>
      <c r="BL299" s="20" t="s">
        <v>149</v>
      </c>
      <c r="BM299" s="218" t="s">
        <v>857</v>
      </c>
    </row>
    <row r="300" s="2" customFormat="1">
      <c r="A300" s="41"/>
      <c r="B300" s="42"/>
      <c r="C300" s="43"/>
      <c r="D300" s="220" t="s">
        <v>151</v>
      </c>
      <c r="E300" s="43"/>
      <c r="F300" s="221" t="s">
        <v>1149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151</v>
      </c>
      <c r="AU300" s="20" t="s">
        <v>87</v>
      </c>
    </row>
    <row r="301" s="2" customFormat="1" ht="16.5" customHeight="1">
      <c r="A301" s="41"/>
      <c r="B301" s="42"/>
      <c r="C301" s="269" t="s">
        <v>621</v>
      </c>
      <c r="D301" s="269" t="s">
        <v>312</v>
      </c>
      <c r="E301" s="270" t="s">
        <v>1150</v>
      </c>
      <c r="F301" s="271" t="s">
        <v>1151</v>
      </c>
      <c r="G301" s="272" t="s">
        <v>288</v>
      </c>
      <c r="H301" s="273">
        <v>2</v>
      </c>
      <c r="I301" s="274"/>
      <c r="J301" s="275">
        <f>ROUND(I301*H301,2)</f>
        <v>0</v>
      </c>
      <c r="K301" s="271" t="s">
        <v>148</v>
      </c>
      <c r="L301" s="276"/>
      <c r="M301" s="277" t="s">
        <v>19</v>
      </c>
      <c r="N301" s="278" t="s">
        <v>48</v>
      </c>
      <c r="O301" s="87"/>
      <c r="P301" s="216">
        <f>O301*H301</f>
        <v>0</v>
      </c>
      <c r="Q301" s="216">
        <v>0</v>
      </c>
      <c r="R301" s="216">
        <f>Q301*H301</f>
        <v>0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224</v>
      </c>
      <c r="AT301" s="218" t="s">
        <v>312</v>
      </c>
      <c r="AU301" s="218" t="s">
        <v>87</v>
      </c>
      <c r="AY301" s="20" t="s">
        <v>137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85</v>
      </c>
      <c r="BK301" s="219">
        <f>ROUND(I301*H301,2)</f>
        <v>0</v>
      </c>
      <c r="BL301" s="20" t="s">
        <v>149</v>
      </c>
      <c r="BM301" s="218" t="s">
        <v>860</v>
      </c>
    </row>
    <row r="302" s="14" customFormat="1">
      <c r="A302" s="14"/>
      <c r="B302" s="236"/>
      <c r="C302" s="237"/>
      <c r="D302" s="227" t="s">
        <v>153</v>
      </c>
      <c r="E302" s="238" t="s">
        <v>19</v>
      </c>
      <c r="F302" s="239" t="s">
        <v>1152</v>
      </c>
      <c r="G302" s="237"/>
      <c r="H302" s="240">
        <v>1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153</v>
      </c>
      <c r="AU302" s="246" t="s">
        <v>87</v>
      </c>
      <c r="AV302" s="14" t="s">
        <v>87</v>
      </c>
      <c r="AW302" s="14" t="s">
        <v>37</v>
      </c>
      <c r="AX302" s="14" t="s">
        <v>77</v>
      </c>
      <c r="AY302" s="246" t="s">
        <v>137</v>
      </c>
    </row>
    <row r="303" s="14" customFormat="1">
      <c r="A303" s="14"/>
      <c r="B303" s="236"/>
      <c r="C303" s="237"/>
      <c r="D303" s="227" t="s">
        <v>153</v>
      </c>
      <c r="E303" s="238" t="s">
        <v>19</v>
      </c>
      <c r="F303" s="239" t="s">
        <v>1153</v>
      </c>
      <c r="G303" s="237"/>
      <c r="H303" s="240">
        <v>1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153</v>
      </c>
      <c r="AU303" s="246" t="s">
        <v>87</v>
      </c>
      <c r="AV303" s="14" t="s">
        <v>87</v>
      </c>
      <c r="AW303" s="14" t="s">
        <v>37</v>
      </c>
      <c r="AX303" s="14" t="s">
        <v>77</v>
      </c>
      <c r="AY303" s="246" t="s">
        <v>137</v>
      </c>
    </row>
    <row r="304" s="16" customFormat="1">
      <c r="A304" s="16"/>
      <c r="B304" s="258"/>
      <c r="C304" s="259"/>
      <c r="D304" s="227" t="s">
        <v>153</v>
      </c>
      <c r="E304" s="260" t="s">
        <v>19</v>
      </c>
      <c r="F304" s="261" t="s">
        <v>161</v>
      </c>
      <c r="G304" s="259"/>
      <c r="H304" s="262">
        <v>2</v>
      </c>
      <c r="I304" s="263"/>
      <c r="J304" s="259"/>
      <c r="K304" s="259"/>
      <c r="L304" s="264"/>
      <c r="M304" s="265"/>
      <c r="N304" s="266"/>
      <c r="O304" s="266"/>
      <c r="P304" s="266"/>
      <c r="Q304" s="266"/>
      <c r="R304" s="266"/>
      <c r="S304" s="266"/>
      <c r="T304" s="267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T304" s="268" t="s">
        <v>153</v>
      </c>
      <c r="AU304" s="268" t="s">
        <v>87</v>
      </c>
      <c r="AV304" s="16" t="s">
        <v>149</v>
      </c>
      <c r="AW304" s="16" t="s">
        <v>37</v>
      </c>
      <c r="AX304" s="16" t="s">
        <v>85</v>
      </c>
      <c r="AY304" s="268" t="s">
        <v>137</v>
      </c>
    </row>
    <row r="305" s="2" customFormat="1" ht="16.5" customHeight="1">
      <c r="A305" s="41"/>
      <c r="B305" s="42"/>
      <c r="C305" s="207" t="s">
        <v>861</v>
      </c>
      <c r="D305" s="207" t="s">
        <v>144</v>
      </c>
      <c r="E305" s="208" t="s">
        <v>1154</v>
      </c>
      <c r="F305" s="209" t="s">
        <v>1155</v>
      </c>
      <c r="G305" s="210" t="s">
        <v>288</v>
      </c>
      <c r="H305" s="211">
        <v>1</v>
      </c>
      <c r="I305" s="212"/>
      <c r="J305" s="213">
        <f>ROUND(I305*H305,2)</f>
        <v>0</v>
      </c>
      <c r="K305" s="209" t="s">
        <v>148</v>
      </c>
      <c r="L305" s="47"/>
      <c r="M305" s="214" t="s">
        <v>19</v>
      </c>
      <c r="N305" s="215" t="s">
        <v>48</v>
      </c>
      <c r="O305" s="87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149</v>
      </c>
      <c r="AT305" s="218" t="s">
        <v>144</v>
      </c>
      <c r="AU305" s="218" t="s">
        <v>87</v>
      </c>
      <c r="AY305" s="20" t="s">
        <v>137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85</v>
      </c>
      <c r="BK305" s="219">
        <f>ROUND(I305*H305,2)</f>
        <v>0</v>
      </c>
      <c r="BL305" s="20" t="s">
        <v>149</v>
      </c>
      <c r="BM305" s="218" t="s">
        <v>864</v>
      </c>
    </row>
    <row r="306" s="2" customFormat="1">
      <c r="A306" s="41"/>
      <c r="B306" s="42"/>
      <c r="C306" s="43"/>
      <c r="D306" s="220" t="s">
        <v>151</v>
      </c>
      <c r="E306" s="43"/>
      <c r="F306" s="221" t="s">
        <v>1156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151</v>
      </c>
      <c r="AU306" s="20" t="s">
        <v>87</v>
      </c>
    </row>
    <row r="307" s="2" customFormat="1" ht="16.5" customHeight="1">
      <c r="A307" s="41"/>
      <c r="B307" s="42"/>
      <c r="C307" s="269" t="s">
        <v>624</v>
      </c>
      <c r="D307" s="269" t="s">
        <v>312</v>
      </c>
      <c r="E307" s="270" t="s">
        <v>1157</v>
      </c>
      <c r="F307" s="271" t="s">
        <v>1158</v>
      </c>
      <c r="G307" s="272" t="s">
        <v>288</v>
      </c>
      <c r="H307" s="273">
        <v>1</v>
      </c>
      <c r="I307" s="274"/>
      <c r="J307" s="275">
        <f>ROUND(I307*H307,2)</f>
        <v>0</v>
      </c>
      <c r="K307" s="271" t="s">
        <v>19</v>
      </c>
      <c r="L307" s="276"/>
      <c r="M307" s="277" t="s">
        <v>19</v>
      </c>
      <c r="N307" s="278" t="s">
        <v>48</v>
      </c>
      <c r="O307" s="87"/>
      <c r="P307" s="216">
        <f>O307*H307</f>
        <v>0</v>
      </c>
      <c r="Q307" s="216">
        <v>0</v>
      </c>
      <c r="R307" s="216">
        <f>Q307*H307</f>
        <v>0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224</v>
      </c>
      <c r="AT307" s="218" t="s">
        <v>312</v>
      </c>
      <c r="AU307" s="218" t="s">
        <v>87</v>
      </c>
      <c r="AY307" s="20" t="s">
        <v>137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85</v>
      </c>
      <c r="BK307" s="219">
        <f>ROUND(I307*H307,2)</f>
        <v>0</v>
      </c>
      <c r="BL307" s="20" t="s">
        <v>149</v>
      </c>
      <c r="BM307" s="218" t="s">
        <v>867</v>
      </c>
    </row>
    <row r="308" s="14" customFormat="1">
      <c r="A308" s="14"/>
      <c r="B308" s="236"/>
      <c r="C308" s="237"/>
      <c r="D308" s="227" t="s">
        <v>153</v>
      </c>
      <c r="E308" s="238" t="s">
        <v>19</v>
      </c>
      <c r="F308" s="239" t="s">
        <v>85</v>
      </c>
      <c r="G308" s="237"/>
      <c r="H308" s="240">
        <v>1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153</v>
      </c>
      <c r="AU308" s="246" t="s">
        <v>87</v>
      </c>
      <c r="AV308" s="14" t="s">
        <v>87</v>
      </c>
      <c r="AW308" s="14" t="s">
        <v>37</v>
      </c>
      <c r="AX308" s="14" t="s">
        <v>77</v>
      </c>
      <c r="AY308" s="246" t="s">
        <v>137</v>
      </c>
    </row>
    <row r="309" s="16" customFormat="1">
      <c r="A309" s="16"/>
      <c r="B309" s="258"/>
      <c r="C309" s="259"/>
      <c r="D309" s="227" t="s">
        <v>153</v>
      </c>
      <c r="E309" s="260" t="s">
        <v>19</v>
      </c>
      <c r="F309" s="261" t="s">
        <v>161</v>
      </c>
      <c r="G309" s="259"/>
      <c r="H309" s="262">
        <v>1</v>
      </c>
      <c r="I309" s="263"/>
      <c r="J309" s="259"/>
      <c r="K309" s="259"/>
      <c r="L309" s="264"/>
      <c r="M309" s="265"/>
      <c r="N309" s="266"/>
      <c r="O309" s="266"/>
      <c r="P309" s="266"/>
      <c r="Q309" s="266"/>
      <c r="R309" s="266"/>
      <c r="S309" s="266"/>
      <c r="T309" s="267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T309" s="268" t="s">
        <v>153</v>
      </c>
      <c r="AU309" s="268" t="s">
        <v>87</v>
      </c>
      <c r="AV309" s="16" t="s">
        <v>149</v>
      </c>
      <c r="AW309" s="16" t="s">
        <v>37</v>
      </c>
      <c r="AX309" s="16" t="s">
        <v>85</v>
      </c>
      <c r="AY309" s="268" t="s">
        <v>137</v>
      </c>
    </row>
    <row r="310" s="2" customFormat="1" ht="24.15" customHeight="1">
      <c r="A310" s="41"/>
      <c r="B310" s="42"/>
      <c r="C310" s="207" t="s">
        <v>868</v>
      </c>
      <c r="D310" s="207" t="s">
        <v>144</v>
      </c>
      <c r="E310" s="208" t="s">
        <v>1159</v>
      </c>
      <c r="F310" s="209" t="s">
        <v>1160</v>
      </c>
      <c r="G310" s="210" t="s">
        <v>288</v>
      </c>
      <c r="H310" s="211">
        <v>2</v>
      </c>
      <c r="I310" s="212"/>
      <c r="J310" s="213">
        <f>ROUND(I310*H310,2)</f>
        <v>0</v>
      </c>
      <c r="K310" s="209" t="s">
        <v>1098</v>
      </c>
      <c r="L310" s="47"/>
      <c r="M310" s="214" t="s">
        <v>19</v>
      </c>
      <c r="N310" s="215" t="s">
        <v>48</v>
      </c>
      <c r="O310" s="87"/>
      <c r="P310" s="216">
        <f>O310*H310</f>
        <v>0</v>
      </c>
      <c r="Q310" s="216">
        <v>0</v>
      </c>
      <c r="R310" s="216">
        <f>Q310*H310</f>
        <v>0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149</v>
      </c>
      <c r="AT310" s="218" t="s">
        <v>144</v>
      </c>
      <c r="AU310" s="218" t="s">
        <v>87</v>
      </c>
      <c r="AY310" s="20" t="s">
        <v>137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85</v>
      </c>
      <c r="BK310" s="219">
        <f>ROUND(I310*H310,2)</f>
        <v>0</v>
      </c>
      <c r="BL310" s="20" t="s">
        <v>149</v>
      </c>
      <c r="BM310" s="218" t="s">
        <v>870</v>
      </c>
    </row>
    <row r="311" s="2" customFormat="1">
      <c r="A311" s="41"/>
      <c r="B311" s="42"/>
      <c r="C311" s="43"/>
      <c r="D311" s="220" t="s">
        <v>151</v>
      </c>
      <c r="E311" s="43"/>
      <c r="F311" s="221" t="s">
        <v>1161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151</v>
      </c>
      <c r="AU311" s="20" t="s">
        <v>87</v>
      </c>
    </row>
    <row r="312" s="2" customFormat="1" ht="24.15" customHeight="1">
      <c r="A312" s="41"/>
      <c r="B312" s="42"/>
      <c r="C312" s="269" t="s">
        <v>627</v>
      </c>
      <c r="D312" s="269" t="s">
        <v>312</v>
      </c>
      <c r="E312" s="270" t="s">
        <v>1162</v>
      </c>
      <c r="F312" s="271" t="s">
        <v>1163</v>
      </c>
      <c r="G312" s="272" t="s">
        <v>288</v>
      </c>
      <c r="H312" s="273">
        <v>1</v>
      </c>
      <c r="I312" s="274"/>
      <c r="J312" s="275">
        <f>ROUND(I312*H312,2)</f>
        <v>0</v>
      </c>
      <c r="K312" s="271" t="s">
        <v>19</v>
      </c>
      <c r="L312" s="276"/>
      <c r="M312" s="277" t="s">
        <v>19</v>
      </c>
      <c r="N312" s="278" t="s">
        <v>48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224</v>
      </c>
      <c r="AT312" s="218" t="s">
        <v>312</v>
      </c>
      <c r="AU312" s="218" t="s">
        <v>87</v>
      </c>
      <c r="AY312" s="20" t="s">
        <v>137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85</v>
      </c>
      <c r="BK312" s="219">
        <f>ROUND(I312*H312,2)</f>
        <v>0</v>
      </c>
      <c r="BL312" s="20" t="s">
        <v>149</v>
      </c>
      <c r="BM312" s="218" t="s">
        <v>873</v>
      </c>
    </row>
    <row r="313" s="14" customFormat="1">
      <c r="A313" s="14"/>
      <c r="B313" s="236"/>
      <c r="C313" s="237"/>
      <c r="D313" s="227" t="s">
        <v>153</v>
      </c>
      <c r="E313" s="238" t="s">
        <v>19</v>
      </c>
      <c r="F313" s="239" t="s">
        <v>85</v>
      </c>
      <c r="G313" s="237"/>
      <c r="H313" s="240">
        <v>1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153</v>
      </c>
      <c r="AU313" s="246" t="s">
        <v>87</v>
      </c>
      <c r="AV313" s="14" t="s">
        <v>87</v>
      </c>
      <c r="AW313" s="14" t="s">
        <v>37</v>
      </c>
      <c r="AX313" s="14" t="s">
        <v>77</v>
      </c>
      <c r="AY313" s="246" t="s">
        <v>137</v>
      </c>
    </row>
    <row r="314" s="16" customFormat="1">
      <c r="A314" s="16"/>
      <c r="B314" s="258"/>
      <c r="C314" s="259"/>
      <c r="D314" s="227" t="s">
        <v>153</v>
      </c>
      <c r="E314" s="260" t="s">
        <v>19</v>
      </c>
      <c r="F314" s="261" t="s">
        <v>161</v>
      </c>
      <c r="G314" s="259"/>
      <c r="H314" s="262">
        <v>1</v>
      </c>
      <c r="I314" s="263"/>
      <c r="J314" s="259"/>
      <c r="K314" s="259"/>
      <c r="L314" s="264"/>
      <c r="M314" s="265"/>
      <c r="N314" s="266"/>
      <c r="O314" s="266"/>
      <c r="P314" s="266"/>
      <c r="Q314" s="266"/>
      <c r="R314" s="266"/>
      <c r="S314" s="266"/>
      <c r="T314" s="267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T314" s="268" t="s">
        <v>153</v>
      </c>
      <c r="AU314" s="268" t="s">
        <v>87</v>
      </c>
      <c r="AV314" s="16" t="s">
        <v>149</v>
      </c>
      <c r="AW314" s="16" t="s">
        <v>37</v>
      </c>
      <c r="AX314" s="16" t="s">
        <v>85</v>
      </c>
      <c r="AY314" s="268" t="s">
        <v>137</v>
      </c>
    </row>
    <row r="315" s="2" customFormat="1" ht="24.15" customHeight="1">
      <c r="A315" s="41"/>
      <c r="B315" s="42"/>
      <c r="C315" s="269" t="s">
        <v>874</v>
      </c>
      <c r="D315" s="269" t="s">
        <v>312</v>
      </c>
      <c r="E315" s="270" t="s">
        <v>1164</v>
      </c>
      <c r="F315" s="271" t="s">
        <v>1165</v>
      </c>
      <c r="G315" s="272" t="s">
        <v>288</v>
      </c>
      <c r="H315" s="273">
        <v>1</v>
      </c>
      <c r="I315" s="274"/>
      <c r="J315" s="275">
        <f>ROUND(I315*H315,2)</f>
        <v>0</v>
      </c>
      <c r="K315" s="271" t="s">
        <v>19</v>
      </c>
      <c r="L315" s="276"/>
      <c r="M315" s="277" t="s">
        <v>19</v>
      </c>
      <c r="N315" s="278" t="s">
        <v>48</v>
      </c>
      <c r="O315" s="87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224</v>
      </c>
      <c r="AT315" s="218" t="s">
        <v>312</v>
      </c>
      <c r="AU315" s="218" t="s">
        <v>87</v>
      </c>
      <c r="AY315" s="20" t="s">
        <v>137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85</v>
      </c>
      <c r="BK315" s="219">
        <f>ROUND(I315*H315,2)</f>
        <v>0</v>
      </c>
      <c r="BL315" s="20" t="s">
        <v>149</v>
      </c>
      <c r="BM315" s="218" t="s">
        <v>877</v>
      </c>
    </row>
    <row r="316" s="14" customFormat="1">
      <c r="A316" s="14"/>
      <c r="B316" s="236"/>
      <c r="C316" s="237"/>
      <c r="D316" s="227" t="s">
        <v>153</v>
      </c>
      <c r="E316" s="238" t="s">
        <v>19</v>
      </c>
      <c r="F316" s="239" t="s">
        <v>85</v>
      </c>
      <c r="G316" s="237"/>
      <c r="H316" s="240">
        <v>1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6" t="s">
        <v>153</v>
      </c>
      <c r="AU316" s="246" t="s">
        <v>87</v>
      </c>
      <c r="AV316" s="14" t="s">
        <v>87</v>
      </c>
      <c r="AW316" s="14" t="s">
        <v>37</v>
      </c>
      <c r="AX316" s="14" t="s">
        <v>77</v>
      </c>
      <c r="AY316" s="246" t="s">
        <v>137</v>
      </c>
    </row>
    <row r="317" s="16" customFormat="1">
      <c r="A317" s="16"/>
      <c r="B317" s="258"/>
      <c r="C317" s="259"/>
      <c r="D317" s="227" t="s">
        <v>153</v>
      </c>
      <c r="E317" s="260" t="s">
        <v>19</v>
      </c>
      <c r="F317" s="261" t="s">
        <v>161</v>
      </c>
      <c r="G317" s="259"/>
      <c r="H317" s="262">
        <v>1</v>
      </c>
      <c r="I317" s="263"/>
      <c r="J317" s="259"/>
      <c r="K317" s="259"/>
      <c r="L317" s="264"/>
      <c r="M317" s="265"/>
      <c r="N317" s="266"/>
      <c r="O317" s="266"/>
      <c r="P317" s="266"/>
      <c r="Q317" s="266"/>
      <c r="R317" s="266"/>
      <c r="S317" s="266"/>
      <c r="T317" s="267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T317" s="268" t="s">
        <v>153</v>
      </c>
      <c r="AU317" s="268" t="s">
        <v>87</v>
      </c>
      <c r="AV317" s="16" t="s">
        <v>149</v>
      </c>
      <c r="AW317" s="16" t="s">
        <v>37</v>
      </c>
      <c r="AX317" s="16" t="s">
        <v>85</v>
      </c>
      <c r="AY317" s="268" t="s">
        <v>137</v>
      </c>
    </row>
    <row r="318" s="2" customFormat="1" ht="16.5" customHeight="1">
      <c r="A318" s="41"/>
      <c r="B318" s="42"/>
      <c r="C318" s="207" t="s">
        <v>630</v>
      </c>
      <c r="D318" s="207" t="s">
        <v>144</v>
      </c>
      <c r="E318" s="208" t="s">
        <v>1166</v>
      </c>
      <c r="F318" s="209" t="s">
        <v>1167</v>
      </c>
      <c r="G318" s="210" t="s">
        <v>1168</v>
      </c>
      <c r="H318" s="211">
        <v>1</v>
      </c>
      <c r="I318" s="212"/>
      <c r="J318" s="213">
        <f>ROUND(I318*H318,2)</f>
        <v>0</v>
      </c>
      <c r="K318" s="209" t="s">
        <v>1098</v>
      </c>
      <c r="L318" s="47"/>
      <c r="M318" s="214" t="s">
        <v>19</v>
      </c>
      <c r="N318" s="215" t="s">
        <v>48</v>
      </c>
      <c r="O318" s="87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149</v>
      </c>
      <c r="AT318" s="218" t="s">
        <v>144</v>
      </c>
      <c r="AU318" s="218" t="s">
        <v>87</v>
      </c>
      <c r="AY318" s="20" t="s">
        <v>137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85</v>
      </c>
      <c r="BK318" s="219">
        <f>ROUND(I318*H318,2)</f>
        <v>0</v>
      </c>
      <c r="BL318" s="20" t="s">
        <v>149</v>
      </c>
      <c r="BM318" s="218" t="s">
        <v>880</v>
      </c>
    </row>
    <row r="319" s="2" customFormat="1">
      <c r="A319" s="41"/>
      <c r="B319" s="42"/>
      <c r="C319" s="43"/>
      <c r="D319" s="220" t="s">
        <v>151</v>
      </c>
      <c r="E319" s="43"/>
      <c r="F319" s="221" t="s">
        <v>1169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151</v>
      </c>
      <c r="AU319" s="20" t="s">
        <v>87</v>
      </c>
    </row>
    <row r="320" s="2" customFormat="1" ht="16.5" customHeight="1">
      <c r="A320" s="41"/>
      <c r="B320" s="42"/>
      <c r="C320" s="269" t="s">
        <v>881</v>
      </c>
      <c r="D320" s="269" t="s">
        <v>312</v>
      </c>
      <c r="E320" s="270" t="s">
        <v>1170</v>
      </c>
      <c r="F320" s="271" t="s">
        <v>1171</v>
      </c>
      <c r="G320" s="272" t="s">
        <v>288</v>
      </c>
      <c r="H320" s="273">
        <v>1</v>
      </c>
      <c r="I320" s="274"/>
      <c r="J320" s="275">
        <f>ROUND(I320*H320,2)</f>
        <v>0</v>
      </c>
      <c r="K320" s="271" t="s">
        <v>1098</v>
      </c>
      <c r="L320" s="276"/>
      <c r="M320" s="277" t="s">
        <v>19</v>
      </c>
      <c r="N320" s="278" t="s">
        <v>48</v>
      </c>
      <c r="O320" s="87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224</v>
      </c>
      <c r="AT320" s="218" t="s">
        <v>312</v>
      </c>
      <c r="AU320" s="218" t="s">
        <v>87</v>
      </c>
      <c r="AY320" s="20" t="s">
        <v>137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85</v>
      </c>
      <c r="BK320" s="219">
        <f>ROUND(I320*H320,2)</f>
        <v>0</v>
      </c>
      <c r="BL320" s="20" t="s">
        <v>149</v>
      </c>
      <c r="BM320" s="218" t="s">
        <v>884</v>
      </c>
    </row>
    <row r="321" s="14" customFormat="1">
      <c r="A321" s="14"/>
      <c r="B321" s="236"/>
      <c r="C321" s="237"/>
      <c r="D321" s="227" t="s">
        <v>153</v>
      </c>
      <c r="E321" s="238" t="s">
        <v>19</v>
      </c>
      <c r="F321" s="239" t="s">
        <v>85</v>
      </c>
      <c r="G321" s="237"/>
      <c r="H321" s="240">
        <v>1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6" t="s">
        <v>153</v>
      </c>
      <c r="AU321" s="246" t="s">
        <v>87</v>
      </c>
      <c r="AV321" s="14" t="s">
        <v>87</v>
      </c>
      <c r="AW321" s="14" t="s">
        <v>37</v>
      </c>
      <c r="AX321" s="14" t="s">
        <v>77</v>
      </c>
      <c r="AY321" s="246" t="s">
        <v>137</v>
      </c>
    </row>
    <row r="322" s="16" customFormat="1">
      <c r="A322" s="16"/>
      <c r="B322" s="258"/>
      <c r="C322" s="259"/>
      <c r="D322" s="227" t="s">
        <v>153</v>
      </c>
      <c r="E322" s="260" t="s">
        <v>19</v>
      </c>
      <c r="F322" s="261" t="s">
        <v>161</v>
      </c>
      <c r="G322" s="259"/>
      <c r="H322" s="262">
        <v>1</v>
      </c>
      <c r="I322" s="263"/>
      <c r="J322" s="259"/>
      <c r="K322" s="259"/>
      <c r="L322" s="264"/>
      <c r="M322" s="265"/>
      <c r="N322" s="266"/>
      <c r="O322" s="266"/>
      <c r="P322" s="266"/>
      <c r="Q322" s="266"/>
      <c r="R322" s="266"/>
      <c r="S322" s="266"/>
      <c r="T322" s="267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68" t="s">
        <v>153</v>
      </c>
      <c r="AU322" s="268" t="s">
        <v>87</v>
      </c>
      <c r="AV322" s="16" t="s">
        <v>149</v>
      </c>
      <c r="AW322" s="16" t="s">
        <v>37</v>
      </c>
      <c r="AX322" s="16" t="s">
        <v>85</v>
      </c>
      <c r="AY322" s="268" t="s">
        <v>137</v>
      </c>
    </row>
    <row r="323" s="2" customFormat="1" ht="24.15" customHeight="1">
      <c r="A323" s="41"/>
      <c r="B323" s="42"/>
      <c r="C323" s="269" t="s">
        <v>633</v>
      </c>
      <c r="D323" s="269" t="s">
        <v>312</v>
      </c>
      <c r="E323" s="270" t="s">
        <v>1172</v>
      </c>
      <c r="F323" s="271" t="s">
        <v>1173</v>
      </c>
      <c r="G323" s="272" t="s">
        <v>288</v>
      </c>
      <c r="H323" s="273">
        <v>1</v>
      </c>
      <c r="I323" s="274"/>
      <c r="J323" s="275">
        <f>ROUND(I323*H323,2)</f>
        <v>0</v>
      </c>
      <c r="K323" s="271" t="s">
        <v>19</v>
      </c>
      <c r="L323" s="276"/>
      <c r="M323" s="277" t="s">
        <v>19</v>
      </c>
      <c r="N323" s="278" t="s">
        <v>48</v>
      </c>
      <c r="O323" s="87"/>
      <c r="P323" s="216">
        <f>O323*H323</f>
        <v>0</v>
      </c>
      <c r="Q323" s="216">
        <v>0</v>
      </c>
      <c r="R323" s="216">
        <f>Q323*H323</f>
        <v>0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224</v>
      </c>
      <c r="AT323" s="218" t="s">
        <v>312</v>
      </c>
      <c r="AU323" s="218" t="s">
        <v>87</v>
      </c>
      <c r="AY323" s="20" t="s">
        <v>137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20" t="s">
        <v>85</v>
      </c>
      <c r="BK323" s="219">
        <f>ROUND(I323*H323,2)</f>
        <v>0</v>
      </c>
      <c r="BL323" s="20" t="s">
        <v>149</v>
      </c>
      <c r="BM323" s="218" t="s">
        <v>887</v>
      </c>
    </row>
    <row r="324" s="14" customFormat="1">
      <c r="A324" s="14"/>
      <c r="B324" s="236"/>
      <c r="C324" s="237"/>
      <c r="D324" s="227" t="s">
        <v>153</v>
      </c>
      <c r="E324" s="238" t="s">
        <v>19</v>
      </c>
      <c r="F324" s="239" t="s">
        <v>85</v>
      </c>
      <c r="G324" s="237"/>
      <c r="H324" s="240">
        <v>1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153</v>
      </c>
      <c r="AU324" s="246" t="s">
        <v>87</v>
      </c>
      <c r="AV324" s="14" t="s">
        <v>87</v>
      </c>
      <c r="AW324" s="14" t="s">
        <v>37</v>
      </c>
      <c r="AX324" s="14" t="s">
        <v>77</v>
      </c>
      <c r="AY324" s="246" t="s">
        <v>137</v>
      </c>
    </row>
    <row r="325" s="16" customFormat="1">
      <c r="A325" s="16"/>
      <c r="B325" s="258"/>
      <c r="C325" s="259"/>
      <c r="D325" s="227" t="s">
        <v>153</v>
      </c>
      <c r="E325" s="260" t="s">
        <v>19</v>
      </c>
      <c r="F325" s="261" t="s">
        <v>161</v>
      </c>
      <c r="G325" s="259"/>
      <c r="H325" s="262">
        <v>1</v>
      </c>
      <c r="I325" s="263"/>
      <c r="J325" s="259"/>
      <c r="K325" s="259"/>
      <c r="L325" s="264"/>
      <c r="M325" s="265"/>
      <c r="N325" s="266"/>
      <c r="O325" s="266"/>
      <c r="P325" s="266"/>
      <c r="Q325" s="266"/>
      <c r="R325" s="266"/>
      <c r="S325" s="266"/>
      <c r="T325" s="267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T325" s="268" t="s">
        <v>153</v>
      </c>
      <c r="AU325" s="268" t="s">
        <v>87</v>
      </c>
      <c r="AV325" s="16" t="s">
        <v>149</v>
      </c>
      <c r="AW325" s="16" t="s">
        <v>37</v>
      </c>
      <c r="AX325" s="16" t="s">
        <v>85</v>
      </c>
      <c r="AY325" s="268" t="s">
        <v>137</v>
      </c>
    </row>
    <row r="326" s="2" customFormat="1" ht="16.5" customHeight="1">
      <c r="A326" s="41"/>
      <c r="B326" s="42"/>
      <c r="C326" s="207" t="s">
        <v>888</v>
      </c>
      <c r="D326" s="207" t="s">
        <v>144</v>
      </c>
      <c r="E326" s="208" t="s">
        <v>1174</v>
      </c>
      <c r="F326" s="209" t="s">
        <v>1175</v>
      </c>
      <c r="G326" s="210" t="s">
        <v>288</v>
      </c>
      <c r="H326" s="211">
        <v>1</v>
      </c>
      <c r="I326" s="212"/>
      <c r="J326" s="213">
        <f>ROUND(I326*H326,2)</f>
        <v>0</v>
      </c>
      <c r="K326" s="209" t="s">
        <v>148</v>
      </c>
      <c r="L326" s="47"/>
      <c r="M326" s="214" t="s">
        <v>19</v>
      </c>
      <c r="N326" s="215" t="s">
        <v>48</v>
      </c>
      <c r="O326" s="87"/>
      <c r="P326" s="216">
        <f>O326*H326</f>
        <v>0</v>
      </c>
      <c r="Q326" s="216">
        <v>0</v>
      </c>
      <c r="R326" s="216">
        <f>Q326*H326</f>
        <v>0</v>
      </c>
      <c r="S326" s="216">
        <v>0</v>
      </c>
      <c r="T326" s="21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149</v>
      </c>
      <c r="AT326" s="218" t="s">
        <v>144</v>
      </c>
      <c r="AU326" s="218" t="s">
        <v>87</v>
      </c>
      <c r="AY326" s="20" t="s">
        <v>137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85</v>
      </c>
      <c r="BK326" s="219">
        <f>ROUND(I326*H326,2)</f>
        <v>0</v>
      </c>
      <c r="BL326" s="20" t="s">
        <v>149</v>
      </c>
      <c r="BM326" s="218" t="s">
        <v>891</v>
      </c>
    </row>
    <row r="327" s="2" customFormat="1">
      <c r="A327" s="41"/>
      <c r="B327" s="42"/>
      <c r="C327" s="43"/>
      <c r="D327" s="220" t="s">
        <v>151</v>
      </c>
      <c r="E327" s="43"/>
      <c r="F327" s="221" t="s">
        <v>1176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151</v>
      </c>
      <c r="AU327" s="20" t="s">
        <v>87</v>
      </c>
    </row>
    <row r="328" s="2" customFormat="1" ht="16.5" customHeight="1">
      <c r="A328" s="41"/>
      <c r="B328" s="42"/>
      <c r="C328" s="269" t="s">
        <v>636</v>
      </c>
      <c r="D328" s="269" t="s">
        <v>312</v>
      </c>
      <c r="E328" s="270" t="s">
        <v>1177</v>
      </c>
      <c r="F328" s="271" t="s">
        <v>1178</v>
      </c>
      <c r="G328" s="272" t="s">
        <v>288</v>
      </c>
      <c r="H328" s="273">
        <v>1</v>
      </c>
      <c r="I328" s="274"/>
      <c r="J328" s="275">
        <f>ROUND(I328*H328,2)</f>
        <v>0</v>
      </c>
      <c r="K328" s="271" t="s">
        <v>148</v>
      </c>
      <c r="L328" s="276"/>
      <c r="M328" s="277" t="s">
        <v>19</v>
      </c>
      <c r="N328" s="278" t="s">
        <v>48</v>
      </c>
      <c r="O328" s="87"/>
      <c r="P328" s="216">
        <f>O328*H328</f>
        <v>0</v>
      </c>
      <c r="Q328" s="216">
        <v>0</v>
      </c>
      <c r="R328" s="216">
        <f>Q328*H328</f>
        <v>0</v>
      </c>
      <c r="S328" s="216">
        <v>0</v>
      </c>
      <c r="T328" s="217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8" t="s">
        <v>224</v>
      </c>
      <c r="AT328" s="218" t="s">
        <v>312</v>
      </c>
      <c r="AU328" s="218" t="s">
        <v>87</v>
      </c>
      <c r="AY328" s="20" t="s">
        <v>137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20" t="s">
        <v>85</v>
      </c>
      <c r="BK328" s="219">
        <f>ROUND(I328*H328,2)</f>
        <v>0</v>
      </c>
      <c r="BL328" s="20" t="s">
        <v>149</v>
      </c>
      <c r="BM328" s="218" t="s">
        <v>893</v>
      </c>
    </row>
    <row r="329" s="14" customFormat="1">
      <c r="A329" s="14"/>
      <c r="B329" s="236"/>
      <c r="C329" s="237"/>
      <c r="D329" s="227" t="s">
        <v>153</v>
      </c>
      <c r="E329" s="238" t="s">
        <v>19</v>
      </c>
      <c r="F329" s="239" t="s">
        <v>1179</v>
      </c>
      <c r="G329" s="237"/>
      <c r="H329" s="240">
        <v>1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153</v>
      </c>
      <c r="AU329" s="246" t="s">
        <v>87</v>
      </c>
      <c r="AV329" s="14" t="s">
        <v>87</v>
      </c>
      <c r="AW329" s="14" t="s">
        <v>37</v>
      </c>
      <c r="AX329" s="14" t="s">
        <v>77</v>
      </c>
      <c r="AY329" s="246" t="s">
        <v>137</v>
      </c>
    </row>
    <row r="330" s="16" customFormat="1">
      <c r="A330" s="16"/>
      <c r="B330" s="258"/>
      <c r="C330" s="259"/>
      <c r="D330" s="227" t="s">
        <v>153</v>
      </c>
      <c r="E330" s="260" t="s">
        <v>19</v>
      </c>
      <c r="F330" s="261" t="s">
        <v>161</v>
      </c>
      <c r="G330" s="259"/>
      <c r="H330" s="262">
        <v>1</v>
      </c>
      <c r="I330" s="263"/>
      <c r="J330" s="259"/>
      <c r="K330" s="259"/>
      <c r="L330" s="264"/>
      <c r="M330" s="265"/>
      <c r="N330" s="266"/>
      <c r="O330" s="266"/>
      <c r="P330" s="266"/>
      <c r="Q330" s="266"/>
      <c r="R330" s="266"/>
      <c r="S330" s="266"/>
      <c r="T330" s="267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68" t="s">
        <v>153</v>
      </c>
      <c r="AU330" s="268" t="s">
        <v>87</v>
      </c>
      <c r="AV330" s="16" t="s">
        <v>149</v>
      </c>
      <c r="AW330" s="16" t="s">
        <v>37</v>
      </c>
      <c r="AX330" s="16" t="s">
        <v>85</v>
      </c>
      <c r="AY330" s="268" t="s">
        <v>137</v>
      </c>
    </row>
    <row r="331" s="2" customFormat="1" ht="16.5" customHeight="1">
      <c r="A331" s="41"/>
      <c r="B331" s="42"/>
      <c r="C331" s="207" t="s">
        <v>894</v>
      </c>
      <c r="D331" s="207" t="s">
        <v>144</v>
      </c>
      <c r="E331" s="208" t="s">
        <v>1180</v>
      </c>
      <c r="F331" s="209" t="s">
        <v>1181</v>
      </c>
      <c r="G331" s="210" t="s">
        <v>288</v>
      </c>
      <c r="H331" s="211">
        <v>1</v>
      </c>
      <c r="I331" s="212"/>
      <c r="J331" s="213">
        <f>ROUND(I331*H331,2)</f>
        <v>0</v>
      </c>
      <c r="K331" s="209" t="s">
        <v>19</v>
      </c>
      <c r="L331" s="47"/>
      <c r="M331" s="214" t="s">
        <v>19</v>
      </c>
      <c r="N331" s="215" t="s">
        <v>48</v>
      </c>
      <c r="O331" s="87"/>
      <c r="P331" s="216">
        <f>O331*H331</f>
        <v>0</v>
      </c>
      <c r="Q331" s="216">
        <v>0</v>
      </c>
      <c r="R331" s="216">
        <f>Q331*H331</f>
        <v>0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149</v>
      </c>
      <c r="AT331" s="218" t="s">
        <v>144</v>
      </c>
      <c r="AU331" s="218" t="s">
        <v>87</v>
      </c>
      <c r="AY331" s="20" t="s">
        <v>137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85</v>
      </c>
      <c r="BK331" s="219">
        <f>ROUND(I331*H331,2)</f>
        <v>0</v>
      </c>
      <c r="BL331" s="20" t="s">
        <v>149</v>
      </c>
      <c r="BM331" s="218" t="s">
        <v>896</v>
      </c>
    </row>
    <row r="332" s="13" customFormat="1">
      <c r="A332" s="13"/>
      <c r="B332" s="225"/>
      <c r="C332" s="226"/>
      <c r="D332" s="227" t="s">
        <v>153</v>
      </c>
      <c r="E332" s="228" t="s">
        <v>19</v>
      </c>
      <c r="F332" s="229" t="s">
        <v>1182</v>
      </c>
      <c r="G332" s="226"/>
      <c r="H332" s="228" t="s">
        <v>19</v>
      </c>
      <c r="I332" s="230"/>
      <c r="J332" s="226"/>
      <c r="K332" s="226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153</v>
      </c>
      <c r="AU332" s="235" t="s">
        <v>87</v>
      </c>
      <c r="AV332" s="13" t="s">
        <v>85</v>
      </c>
      <c r="AW332" s="13" t="s">
        <v>37</v>
      </c>
      <c r="AX332" s="13" t="s">
        <v>77</v>
      </c>
      <c r="AY332" s="235" t="s">
        <v>137</v>
      </c>
    </row>
    <row r="333" s="13" customFormat="1">
      <c r="A333" s="13"/>
      <c r="B333" s="225"/>
      <c r="C333" s="226"/>
      <c r="D333" s="227" t="s">
        <v>153</v>
      </c>
      <c r="E333" s="228" t="s">
        <v>19</v>
      </c>
      <c r="F333" s="229" t="s">
        <v>1183</v>
      </c>
      <c r="G333" s="226"/>
      <c r="H333" s="228" t="s">
        <v>19</v>
      </c>
      <c r="I333" s="230"/>
      <c r="J333" s="226"/>
      <c r="K333" s="226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153</v>
      </c>
      <c r="AU333" s="235" t="s">
        <v>87</v>
      </c>
      <c r="AV333" s="13" t="s">
        <v>85</v>
      </c>
      <c r="AW333" s="13" t="s">
        <v>37</v>
      </c>
      <c r="AX333" s="13" t="s">
        <v>77</v>
      </c>
      <c r="AY333" s="235" t="s">
        <v>137</v>
      </c>
    </row>
    <row r="334" s="13" customFormat="1">
      <c r="A334" s="13"/>
      <c r="B334" s="225"/>
      <c r="C334" s="226"/>
      <c r="D334" s="227" t="s">
        <v>153</v>
      </c>
      <c r="E334" s="228" t="s">
        <v>19</v>
      </c>
      <c r="F334" s="229" t="s">
        <v>1184</v>
      </c>
      <c r="G334" s="226"/>
      <c r="H334" s="228" t="s">
        <v>19</v>
      </c>
      <c r="I334" s="230"/>
      <c r="J334" s="226"/>
      <c r="K334" s="226"/>
      <c r="L334" s="231"/>
      <c r="M334" s="232"/>
      <c r="N334" s="233"/>
      <c r="O334" s="233"/>
      <c r="P334" s="233"/>
      <c r="Q334" s="233"/>
      <c r="R334" s="233"/>
      <c r="S334" s="233"/>
      <c r="T334" s="23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5" t="s">
        <v>153</v>
      </c>
      <c r="AU334" s="235" t="s">
        <v>87</v>
      </c>
      <c r="AV334" s="13" t="s">
        <v>85</v>
      </c>
      <c r="AW334" s="13" t="s">
        <v>37</v>
      </c>
      <c r="AX334" s="13" t="s">
        <v>77</v>
      </c>
      <c r="AY334" s="235" t="s">
        <v>137</v>
      </c>
    </row>
    <row r="335" s="13" customFormat="1">
      <c r="A335" s="13"/>
      <c r="B335" s="225"/>
      <c r="C335" s="226"/>
      <c r="D335" s="227" t="s">
        <v>153</v>
      </c>
      <c r="E335" s="228" t="s">
        <v>19</v>
      </c>
      <c r="F335" s="229" t="s">
        <v>960</v>
      </c>
      <c r="G335" s="226"/>
      <c r="H335" s="228" t="s">
        <v>19</v>
      </c>
      <c r="I335" s="230"/>
      <c r="J335" s="226"/>
      <c r="K335" s="226"/>
      <c r="L335" s="231"/>
      <c r="M335" s="232"/>
      <c r="N335" s="233"/>
      <c r="O335" s="233"/>
      <c r="P335" s="233"/>
      <c r="Q335" s="233"/>
      <c r="R335" s="233"/>
      <c r="S335" s="233"/>
      <c r="T335" s="23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153</v>
      </c>
      <c r="AU335" s="235" t="s">
        <v>87</v>
      </c>
      <c r="AV335" s="13" t="s">
        <v>85</v>
      </c>
      <c r="AW335" s="13" t="s">
        <v>37</v>
      </c>
      <c r="AX335" s="13" t="s">
        <v>77</v>
      </c>
      <c r="AY335" s="235" t="s">
        <v>137</v>
      </c>
    </row>
    <row r="336" s="14" customFormat="1">
      <c r="A336" s="14"/>
      <c r="B336" s="236"/>
      <c r="C336" s="237"/>
      <c r="D336" s="227" t="s">
        <v>153</v>
      </c>
      <c r="E336" s="238" t="s">
        <v>19</v>
      </c>
      <c r="F336" s="239" t="s">
        <v>85</v>
      </c>
      <c r="G336" s="237"/>
      <c r="H336" s="240">
        <v>1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153</v>
      </c>
      <c r="AU336" s="246" t="s">
        <v>87</v>
      </c>
      <c r="AV336" s="14" t="s">
        <v>87</v>
      </c>
      <c r="AW336" s="14" t="s">
        <v>37</v>
      </c>
      <c r="AX336" s="14" t="s">
        <v>77</v>
      </c>
      <c r="AY336" s="246" t="s">
        <v>137</v>
      </c>
    </row>
    <row r="337" s="16" customFormat="1">
      <c r="A337" s="16"/>
      <c r="B337" s="258"/>
      <c r="C337" s="259"/>
      <c r="D337" s="227" t="s">
        <v>153</v>
      </c>
      <c r="E337" s="260" t="s">
        <v>19</v>
      </c>
      <c r="F337" s="261" t="s">
        <v>161</v>
      </c>
      <c r="G337" s="259"/>
      <c r="H337" s="262">
        <v>1</v>
      </c>
      <c r="I337" s="263"/>
      <c r="J337" s="259"/>
      <c r="K337" s="259"/>
      <c r="L337" s="264"/>
      <c r="M337" s="265"/>
      <c r="N337" s="266"/>
      <c r="O337" s="266"/>
      <c r="P337" s="266"/>
      <c r="Q337" s="266"/>
      <c r="R337" s="266"/>
      <c r="S337" s="266"/>
      <c r="T337" s="267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68" t="s">
        <v>153</v>
      </c>
      <c r="AU337" s="268" t="s">
        <v>87</v>
      </c>
      <c r="AV337" s="16" t="s">
        <v>149</v>
      </c>
      <c r="AW337" s="16" t="s">
        <v>37</v>
      </c>
      <c r="AX337" s="16" t="s">
        <v>85</v>
      </c>
      <c r="AY337" s="268" t="s">
        <v>137</v>
      </c>
    </row>
    <row r="338" s="12" customFormat="1" ht="22.8" customHeight="1">
      <c r="A338" s="12"/>
      <c r="B338" s="191"/>
      <c r="C338" s="192"/>
      <c r="D338" s="193" t="s">
        <v>76</v>
      </c>
      <c r="E338" s="205" t="s">
        <v>1185</v>
      </c>
      <c r="F338" s="205" t="s">
        <v>1186</v>
      </c>
      <c r="G338" s="192"/>
      <c r="H338" s="192"/>
      <c r="I338" s="195"/>
      <c r="J338" s="206">
        <f>BK338</f>
        <v>0</v>
      </c>
      <c r="K338" s="192"/>
      <c r="L338" s="197"/>
      <c r="M338" s="198"/>
      <c r="N338" s="199"/>
      <c r="O338" s="199"/>
      <c r="P338" s="200">
        <f>SUM(P339:P379)</f>
        <v>0</v>
      </c>
      <c r="Q338" s="199"/>
      <c r="R338" s="200">
        <f>SUM(R339:R379)</f>
        <v>0</v>
      </c>
      <c r="S338" s="199"/>
      <c r="T338" s="201">
        <f>SUM(T339:T379)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2" t="s">
        <v>85</v>
      </c>
      <c r="AT338" s="203" t="s">
        <v>76</v>
      </c>
      <c r="AU338" s="203" t="s">
        <v>85</v>
      </c>
      <c r="AY338" s="202" t="s">
        <v>137</v>
      </c>
      <c r="BK338" s="204">
        <f>SUM(BK339:BK379)</f>
        <v>0</v>
      </c>
    </row>
    <row r="339" s="2" customFormat="1" ht="24.15" customHeight="1">
      <c r="A339" s="41"/>
      <c r="B339" s="42"/>
      <c r="C339" s="207" t="s">
        <v>641</v>
      </c>
      <c r="D339" s="207" t="s">
        <v>144</v>
      </c>
      <c r="E339" s="208" t="s">
        <v>1187</v>
      </c>
      <c r="F339" s="209" t="s">
        <v>1188</v>
      </c>
      <c r="G339" s="210" t="s">
        <v>544</v>
      </c>
      <c r="H339" s="211">
        <v>4</v>
      </c>
      <c r="I339" s="212"/>
      <c r="J339" s="213">
        <f>ROUND(I339*H339,2)</f>
        <v>0</v>
      </c>
      <c r="K339" s="209" t="s">
        <v>19</v>
      </c>
      <c r="L339" s="47"/>
      <c r="M339" s="214" t="s">
        <v>19</v>
      </c>
      <c r="N339" s="215" t="s">
        <v>48</v>
      </c>
      <c r="O339" s="87"/>
      <c r="P339" s="216">
        <f>O339*H339</f>
        <v>0</v>
      </c>
      <c r="Q339" s="216">
        <v>0</v>
      </c>
      <c r="R339" s="216">
        <f>Q339*H339</f>
        <v>0</v>
      </c>
      <c r="S339" s="216">
        <v>0</v>
      </c>
      <c r="T339" s="217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8" t="s">
        <v>149</v>
      </c>
      <c r="AT339" s="218" t="s">
        <v>144</v>
      </c>
      <c r="AU339" s="218" t="s">
        <v>87</v>
      </c>
      <c r="AY339" s="20" t="s">
        <v>137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20" t="s">
        <v>85</v>
      </c>
      <c r="BK339" s="219">
        <f>ROUND(I339*H339,2)</f>
        <v>0</v>
      </c>
      <c r="BL339" s="20" t="s">
        <v>149</v>
      </c>
      <c r="BM339" s="218" t="s">
        <v>898</v>
      </c>
    </row>
    <row r="340" s="13" customFormat="1">
      <c r="A340" s="13"/>
      <c r="B340" s="225"/>
      <c r="C340" s="226"/>
      <c r="D340" s="227" t="s">
        <v>153</v>
      </c>
      <c r="E340" s="228" t="s">
        <v>19</v>
      </c>
      <c r="F340" s="229" t="s">
        <v>1189</v>
      </c>
      <c r="G340" s="226"/>
      <c r="H340" s="228" t="s">
        <v>19</v>
      </c>
      <c r="I340" s="230"/>
      <c r="J340" s="226"/>
      <c r="K340" s="226"/>
      <c r="L340" s="231"/>
      <c r="M340" s="232"/>
      <c r="N340" s="233"/>
      <c r="O340" s="233"/>
      <c r="P340" s="233"/>
      <c r="Q340" s="233"/>
      <c r="R340" s="233"/>
      <c r="S340" s="233"/>
      <c r="T340" s="23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5" t="s">
        <v>153</v>
      </c>
      <c r="AU340" s="235" t="s">
        <v>87</v>
      </c>
      <c r="AV340" s="13" t="s">
        <v>85</v>
      </c>
      <c r="AW340" s="13" t="s">
        <v>37</v>
      </c>
      <c r="AX340" s="13" t="s">
        <v>77</v>
      </c>
      <c r="AY340" s="235" t="s">
        <v>137</v>
      </c>
    </row>
    <row r="341" s="14" customFormat="1">
      <c r="A341" s="14"/>
      <c r="B341" s="236"/>
      <c r="C341" s="237"/>
      <c r="D341" s="227" t="s">
        <v>153</v>
      </c>
      <c r="E341" s="238" t="s">
        <v>19</v>
      </c>
      <c r="F341" s="239" t="s">
        <v>149</v>
      </c>
      <c r="G341" s="237"/>
      <c r="H341" s="240">
        <v>4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153</v>
      </c>
      <c r="AU341" s="246" t="s">
        <v>87</v>
      </c>
      <c r="AV341" s="14" t="s">
        <v>87</v>
      </c>
      <c r="AW341" s="14" t="s">
        <v>37</v>
      </c>
      <c r="AX341" s="14" t="s">
        <v>77</v>
      </c>
      <c r="AY341" s="246" t="s">
        <v>137</v>
      </c>
    </row>
    <row r="342" s="16" customFormat="1">
      <c r="A342" s="16"/>
      <c r="B342" s="258"/>
      <c r="C342" s="259"/>
      <c r="D342" s="227" t="s">
        <v>153</v>
      </c>
      <c r="E342" s="260" t="s">
        <v>19</v>
      </c>
      <c r="F342" s="261" t="s">
        <v>161</v>
      </c>
      <c r="G342" s="259"/>
      <c r="H342" s="262">
        <v>4</v>
      </c>
      <c r="I342" s="263"/>
      <c r="J342" s="259"/>
      <c r="K342" s="259"/>
      <c r="L342" s="264"/>
      <c r="M342" s="265"/>
      <c r="N342" s="266"/>
      <c r="O342" s="266"/>
      <c r="P342" s="266"/>
      <c r="Q342" s="266"/>
      <c r="R342" s="266"/>
      <c r="S342" s="266"/>
      <c r="T342" s="267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T342" s="268" t="s">
        <v>153</v>
      </c>
      <c r="AU342" s="268" t="s">
        <v>87</v>
      </c>
      <c r="AV342" s="16" t="s">
        <v>149</v>
      </c>
      <c r="AW342" s="16" t="s">
        <v>37</v>
      </c>
      <c r="AX342" s="16" t="s">
        <v>85</v>
      </c>
      <c r="AY342" s="268" t="s">
        <v>137</v>
      </c>
    </row>
    <row r="343" s="2" customFormat="1" ht="16.5" customHeight="1">
      <c r="A343" s="41"/>
      <c r="B343" s="42"/>
      <c r="C343" s="207" t="s">
        <v>899</v>
      </c>
      <c r="D343" s="207" t="s">
        <v>144</v>
      </c>
      <c r="E343" s="208" t="s">
        <v>1190</v>
      </c>
      <c r="F343" s="209" t="s">
        <v>1191</v>
      </c>
      <c r="G343" s="210" t="s">
        <v>544</v>
      </c>
      <c r="H343" s="211">
        <v>21</v>
      </c>
      <c r="I343" s="212"/>
      <c r="J343" s="213">
        <f>ROUND(I343*H343,2)</f>
        <v>0</v>
      </c>
      <c r="K343" s="209" t="s">
        <v>19</v>
      </c>
      <c r="L343" s="47"/>
      <c r="M343" s="214" t="s">
        <v>19</v>
      </c>
      <c r="N343" s="215" t="s">
        <v>48</v>
      </c>
      <c r="O343" s="87"/>
      <c r="P343" s="216">
        <f>O343*H343</f>
        <v>0</v>
      </c>
      <c r="Q343" s="216">
        <v>0</v>
      </c>
      <c r="R343" s="216">
        <f>Q343*H343</f>
        <v>0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149</v>
      </c>
      <c r="AT343" s="218" t="s">
        <v>144</v>
      </c>
      <c r="AU343" s="218" t="s">
        <v>87</v>
      </c>
      <c r="AY343" s="20" t="s">
        <v>137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85</v>
      </c>
      <c r="BK343" s="219">
        <f>ROUND(I343*H343,2)</f>
        <v>0</v>
      </c>
      <c r="BL343" s="20" t="s">
        <v>149</v>
      </c>
      <c r="BM343" s="218" t="s">
        <v>902</v>
      </c>
    </row>
    <row r="344" s="13" customFormat="1">
      <c r="A344" s="13"/>
      <c r="B344" s="225"/>
      <c r="C344" s="226"/>
      <c r="D344" s="227" t="s">
        <v>153</v>
      </c>
      <c r="E344" s="228" t="s">
        <v>19</v>
      </c>
      <c r="F344" s="229" t="s">
        <v>1192</v>
      </c>
      <c r="G344" s="226"/>
      <c r="H344" s="228" t="s">
        <v>19</v>
      </c>
      <c r="I344" s="230"/>
      <c r="J344" s="226"/>
      <c r="K344" s="226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153</v>
      </c>
      <c r="AU344" s="235" t="s">
        <v>87</v>
      </c>
      <c r="AV344" s="13" t="s">
        <v>85</v>
      </c>
      <c r="AW344" s="13" t="s">
        <v>37</v>
      </c>
      <c r="AX344" s="13" t="s">
        <v>77</v>
      </c>
      <c r="AY344" s="235" t="s">
        <v>137</v>
      </c>
    </row>
    <row r="345" s="14" customFormat="1">
      <c r="A345" s="14"/>
      <c r="B345" s="236"/>
      <c r="C345" s="237"/>
      <c r="D345" s="227" t="s">
        <v>153</v>
      </c>
      <c r="E345" s="238" t="s">
        <v>19</v>
      </c>
      <c r="F345" s="239" t="s">
        <v>7</v>
      </c>
      <c r="G345" s="237"/>
      <c r="H345" s="240">
        <v>21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153</v>
      </c>
      <c r="AU345" s="246" t="s">
        <v>87</v>
      </c>
      <c r="AV345" s="14" t="s">
        <v>87</v>
      </c>
      <c r="AW345" s="14" t="s">
        <v>37</v>
      </c>
      <c r="AX345" s="14" t="s">
        <v>77</v>
      </c>
      <c r="AY345" s="246" t="s">
        <v>137</v>
      </c>
    </row>
    <row r="346" s="16" customFormat="1">
      <c r="A346" s="16"/>
      <c r="B346" s="258"/>
      <c r="C346" s="259"/>
      <c r="D346" s="227" t="s">
        <v>153</v>
      </c>
      <c r="E346" s="260" t="s">
        <v>19</v>
      </c>
      <c r="F346" s="261" t="s">
        <v>161</v>
      </c>
      <c r="G346" s="259"/>
      <c r="H346" s="262">
        <v>21</v>
      </c>
      <c r="I346" s="263"/>
      <c r="J346" s="259"/>
      <c r="K346" s="259"/>
      <c r="L346" s="264"/>
      <c r="M346" s="265"/>
      <c r="N346" s="266"/>
      <c r="O346" s="266"/>
      <c r="P346" s="266"/>
      <c r="Q346" s="266"/>
      <c r="R346" s="266"/>
      <c r="S346" s="266"/>
      <c r="T346" s="267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T346" s="268" t="s">
        <v>153</v>
      </c>
      <c r="AU346" s="268" t="s">
        <v>87</v>
      </c>
      <c r="AV346" s="16" t="s">
        <v>149</v>
      </c>
      <c r="AW346" s="16" t="s">
        <v>37</v>
      </c>
      <c r="AX346" s="16" t="s">
        <v>85</v>
      </c>
      <c r="AY346" s="268" t="s">
        <v>137</v>
      </c>
    </row>
    <row r="347" s="2" customFormat="1" ht="16.5" customHeight="1">
      <c r="A347" s="41"/>
      <c r="B347" s="42"/>
      <c r="C347" s="207" t="s">
        <v>644</v>
      </c>
      <c r="D347" s="207" t="s">
        <v>144</v>
      </c>
      <c r="E347" s="208" t="s">
        <v>1193</v>
      </c>
      <c r="F347" s="209" t="s">
        <v>1194</v>
      </c>
      <c r="G347" s="210" t="s">
        <v>544</v>
      </c>
      <c r="H347" s="211">
        <v>2</v>
      </c>
      <c r="I347" s="212"/>
      <c r="J347" s="213">
        <f>ROUND(I347*H347,2)</f>
        <v>0</v>
      </c>
      <c r="K347" s="209" t="s">
        <v>19</v>
      </c>
      <c r="L347" s="47"/>
      <c r="M347" s="214" t="s">
        <v>19</v>
      </c>
      <c r="N347" s="215" t="s">
        <v>48</v>
      </c>
      <c r="O347" s="87"/>
      <c r="P347" s="216">
        <f>O347*H347</f>
        <v>0</v>
      </c>
      <c r="Q347" s="216">
        <v>0</v>
      </c>
      <c r="R347" s="216">
        <f>Q347*H347</f>
        <v>0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149</v>
      </c>
      <c r="AT347" s="218" t="s">
        <v>144</v>
      </c>
      <c r="AU347" s="218" t="s">
        <v>87</v>
      </c>
      <c r="AY347" s="20" t="s">
        <v>137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85</v>
      </c>
      <c r="BK347" s="219">
        <f>ROUND(I347*H347,2)</f>
        <v>0</v>
      </c>
      <c r="BL347" s="20" t="s">
        <v>149</v>
      </c>
      <c r="BM347" s="218" t="s">
        <v>904</v>
      </c>
    </row>
    <row r="348" s="13" customFormat="1">
      <c r="A348" s="13"/>
      <c r="B348" s="225"/>
      <c r="C348" s="226"/>
      <c r="D348" s="227" t="s">
        <v>153</v>
      </c>
      <c r="E348" s="228" t="s">
        <v>19</v>
      </c>
      <c r="F348" s="229" t="s">
        <v>1195</v>
      </c>
      <c r="G348" s="226"/>
      <c r="H348" s="228" t="s">
        <v>19</v>
      </c>
      <c r="I348" s="230"/>
      <c r="J348" s="226"/>
      <c r="K348" s="226"/>
      <c r="L348" s="231"/>
      <c r="M348" s="232"/>
      <c r="N348" s="233"/>
      <c r="O348" s="233"/>
      <c r="P348" s="233"/>
      <c r="Q348" s="233"/>
      <c r="R348" s="233"/>
      <c r="S348" s="233"/>
      <c r="T348" s="23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5" t="s">
        <v>153</v>
      </c>
      <c r="AU348" s="235" t="s">
        <v>87</v>
      </c>
      <c r="AV348" s="13" t="s">
        <v>85</v>
      </c>
      <c r="AW348" s="13" t="s">
        <v>37</v>
      </c>
      <c r="AX348" s="13" t="s">
        <v>77</v>
      </c>
      <c r="AY348" s="235" t="s">
        <v>137</v>
      </c>
    </row>
    <row r="349" s="14" customFormat="1">
      <c r="A349" s="14"/>
      <c r="B349" s="236"/>
      <c r="C349" s="237"/>
      <c r="D349" s="227" t="s">
        <v>153</v>
      </c>
      <c r="E349" s="238" t="s">
        <v>19</v>
      </c>
      <c r="F349" s="239" t="s">
        <v>87</v>
      </c>
      <c r="G349" s="237"/>
      <c r="H349" s="240">
        <v>2</v>
      </c>
      <c r="I349" s="241"/>
      <c r="J349" s="237"/>
      <c r="K349" s="237"/>
      <c r="L349" s="242"/>
      <c r="M349" s="243"/>
      <c r="N349" s="244"/>
      <c r="O349" s="244"/>
      <c r="P349" s="244"/>
      <c r="Q349" s="244"/>
      <c r="R349" s="244"/>
      <c r="S349" s="244"/>
      <c r="T349" s="24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6" t="s">
        <v>153</v>
      </c>
      <c r="AU349" s="246" t="s">
        <v>87</v>
      </c>
      <c r="AV349" s="14" t="s">
        <v>87</v>
      </c>
      <c r="AW349" s="14" t="s">
        <v>37</v>
      </c>
      <c r="AX349" s="14" t="s">
        <v>77</v>
      </c>
      <c r="AY349" s="246" t="s">
        <v>137</v>
      </c>
    </row>
    <row r="350" s="16" customFormat="1">
      <c r="A350" s="16"/>
      <c r="B350" s="258"/>
      <c r="C350" s="259"/>
      <c r="D350" s="227" t="s">
        <v>153</v>
      </c>
      <c r="E350" s="260" t="s">
        <v>19</v>
      </c>
      <c r="F350" s="261" t="s">
        <v>161</v>
      </c>
      <c r="G350" s="259"/>
      <c r="H350" s="262">
        <v>2</v>
      </c>
      <c r="I350" s="263"/>
      <c r="J350" s="259"/>
      <c r="K350" s="259"/>
      <c r="L350" s="264"/>
      <c r="M350" s="265"/>
      <c r="N350" s="266"/>
      <c r="O350" s="266"/>
      <c r="P350" s="266"/>
      <c r="Q350" s="266"/>
      <c r="R350" s="266"/>
      <c r="S350" s="266"/>
      <c r="T350" s="267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T350" s="268" t="s">
        <v>153</v>
      </c>
      <c r="AU350" s="268" t="s">
        <v>87</v>
      </c>
      <c r="AV350" s="16" t="s">
        <v>149</v>
      </c>
      <c r="AW350" s="16" t="s">
        <v>37</v>
      </c>
      <c r="AX350" s="16" t="s">
        <v>85</v>
      </c>
      <c r="AY350" s="268" t="s">
        <v>137</v>
      </c>
    </row>
    <row r="351" s="2" customFormat="1" ht="16.5" customHeight="1">
      <c r="A351" s="41"/>
      <c r="B351" s="42"/>
      <c r="C351" s="207" t="s">
        <v>907</v>
      </c>
      <c r="D351" s="207" t="s">
        <v>144</v>
      </c>
      <c r="E351" s="208" t="s">
        <v>1196</v>
      </c>
      <c r="F351" s="209" t="s">
        <v>1197</v>
      </c>
      <c r="G351" s="210" t="s">
        <v>968</v>
      </c>
      <c r="H351" s="211">
        <v>1</v>
      </c>
      <c r="I351" s="212"/>
      <c r="J351" s="213">
        <f>ROUND(I351*H351,2)</f>
        <v>0</v>
      </c>
      <c r="K351" s="209" t="s">
        <v>19</v>
      </c>
      <c r="L351" s="47"/>
      <c r="M351" s="214" t="s">
        <v>19</v>
      </c>
      <c r="N351" s="215" t="s">
        <v>48</v>
      </c>
      <c r="O351" s="87"/>
      <c r="P351" s="216">
        <f>O351*H351</f>
        <v>0</v>
      </c>
      <c r="Q351" s="216">
        <v>0</v>
      </c>
      <c r="R351" s="216">
        <f>Q351*H351</f>
        <v>0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149</v>
      </c>
      <c r="AT351" s="218" t="s">
        <v>144</v>
      </c>
      <c r="AU351" s="218" t="s">
        <v>87</v>
      </c>
      <c r="AY351" s="20" t="s">
        <v>137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85</v>
      </c>
      <c r="BK351" s="219">
        <f>ROUND(I351*H351,2)</f>
        <v>0</v>
      </c>
      <c r="BL351" s="20" t="s">
        <v>149</v>
      </c>
      <c r="BM351" s="218" t="s">
        <v>1198</v>
      </c>
    </row>
    <row r="352" s="13" customFormat="1">
      <c r="A352" s="13"/>
      <c r="B352" s="225"/>
      <c r="C352" s="226"/>
      <c r="D352" s="227" t="s">
        <v>153</v>
      </c>
      <c r="E352" s="228" t="s">
        <v>19</v>
      </c>
      <c r="F352" s="229" t="s">
        <v>1199</v>
      </c>
      <c r="G352" s="226"/>
      <c r="H352" s="228" t="s">
        <v>19</v>
      </c>
      <c r="I352" s="230"/>
      <c r="J352" s="226"/>
      <c r="K352" s="226"/>
      <c r="L352" s="231"/>
      <c r="M352" s="232"/>
      <c r="N352" s="233"/>
      <c r="O352" s="233"/>
      <c r="P352" s="233"/>
      <c r="Q352" s="233"/>
      <c r="R352" s="233"/>
      <c r="S352" s="233"/>
      <c r="T352" s="23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5" t="s">
        <v>153</v>
      </c>
      <c r="AU352" s="235" t="s">
        <v>87</v>
      </c>
      <c r="AV352" s="13" t="s">
        <v>85</v>
      </c>
      <c r="AW352" s="13" t="s">
        <v>37</v>
      </c>
      <c r="AX352" s="13" t="s">
        <v>77</v>
      </c>
      <c r="AY352" s="235" t="s">
        <v>137</v>
      </c>
    </row>
    <row r="353" s="13" customFormat="1">
      <c r="A353" s="13"/>
      <c r="B353" s="225"/>
      <c r="C353" s="226"/>
      <c r="D353" s="227" t="s">
        <v>153</v>
      </c>
      <c r="E353" s="228" t="s">
        <v>19</v>
      </c>
      <c r="F353" s="229" t="s">
        <v>1200</v>
      </c>
      <c r="G353" s="226"/>
      <c r="H353" s="228" t="s">
        <v>19</v>
      </c>
      <c r="I353" s="230"/>
      <c r="J353" s="226"/>
      <c r="K353" s="226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153</v>
      </c>
      <c r="AU353" s="235" t="s">
        <v>87</v>
      </c>
      <c r="AV353" s="13" t="s">
        <v>85</v>
      </c>
      <c r="AW353" s="13" t="s">
        <v>37</v>
      </c>
      <c r="AX353" s="13" t="s">
        <v>77</v>
      </c>
      <c r="AY353" s="235" t="s">
        <v>137</v>
      </c>
    </row>
    <row r="354" s="13" customFormat="1">
      <c r="A354" s="13"/>
      <c r="B354" s="225"/>
      <c r="C354" s="226"/>
      <c r="D354" s="227" t="s">
        <v>153</v>
      </c>
      <c r="E354" s="228" t="s">
        <v>19</v>
      </c>
      <c r="F354" s="229" t="s">
        <v>1201</v>
      </c>
      <c r="G354" s="226"/>
      <c r="H354" s="228" t="s">
        <v>19</v>
      </c>
      <c r="I354" s="230"/>
      <c r="J354" s="226"/>
      <c r="K354" s="226"/>
      <c r="L354" s="231"/>
      <c r="M354" s="232"/>
      <c r="N354" s="233"/>
      <c r="O354" s="233"/>
      <c r="P354" s="233"/>
      <c r="Q354" s="233"/>
      <c r="R354" s="233"/>
      <c r="S354" s="233"/>
      <c r="T354" s="23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5" t="s">
        <v>153</v>
      </c>
      <c r="AU354" s="235" t="s">
        <v>87</v>
      </c>
      <c r="AV354" s="13" t="s">
        <v>85</v>
      </c>
      <c r="AW354" s="13" t="s">
        <v>37</v>
      </c>
      <c r="AX354" s="13" t="s">
        <v>77</v>
      </c>
      <c r="AY354" s="235" t="s">
        <v>137</v>
      </c>
    </row>
    <row r="355" s="13" customFormat="1">
      <c r="A355" s="13"/>
      <c r="B355" s="225"/>
      <c r="C355" s="226"/>
      <c r="D355" s="227" t="s">
        <v>153</v>
      </c>
      <c r="E355" s="228" t="s">
        <v>19</v>
      </c>
      <c r="F355" s="229" t="s">
        <v>1202</v>
      </c>
      <c r="G355" s="226"/>
      <c r="H355" s="228" t="s">
        <v>19</v>
      </c>
      <c r="I355" s="230"/>
      <c r="J355" s="226"/>
      <c r="K355" s="226"/>
      <c r="L355" s="231"/>
      <c r="M355" s="232"/>
      <c r="N355" s="233"/>
      <c r="O355" s="233"/>
      <c r="P355" s="233"/>
      <c r="Q355" s="233"/>
      <c r="R355" s="233"/>
      <c r="S355" s="233"/>
      <c r="T355" s="23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5" t="s">
        <v>153</v>
      </c>
      <c r="AU355" s="235" t="s">
        <v>87</v>
      </c>
      <c r="AV355" s="13" t="s">
        <v>85</v>
      </c>
      <c r="AW355" s="13" t="s">
        <v>37</v>
      </c>
      <c r="AX355" s="13" t="s">
        <v>77</v>
      </c>
      <c r="AY355" s="235" t="s">
        <v>137</v>
      </c>
    </row>
    <row r="356" s="13" customFormat="1">
      <c r="A356" s="13"/>
      <c r="B356" s="225"/>
      <c r="C356" s="226"/>
      <c r="D356" s="227" t="s">
        <v>153</v>
      </c>
      <c r="E356" s="228" t="s">
        <v>19</v>
      </c>
      <c r="F356" s="229" t="s">
        <v>1203</v>
      </c>
      <c r="G356" s="226"/>
      <c r="H356" s="228" t="s">
        <v>19</v>
      </c>
      <c r="I356" s="230"/>
      <c r="J356" s="226"/>
      <c r="K356" s="226"/>
      <c r="L356" s="231"/>
      <c r="M356" s="232"/>
      <c r="N356" s="233"/>
      <c r="O356" s="233"/>
      <c r="P356" s="233"/>
      <c r="Q356" s="233"/>
      <c r="R356" s="233"/>
      <c r="S356" s="233"/>
      <c r="T356" s="23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5" t="s">
        <v>153</v>
      </c>
      <c r="AU356" s="235" t="s">
        <v>87</v>
      </c>
      <c r="AV356" s="13" t="s">
        <v>85</v>
      </c>
      <c r="AW356" s="13" t="s">
        <v>37</v>
      </c>
      <c r="AX356" s="13" t="s">
        <v>77</v>
      </c>
      <c r="AY356" s="235" t="s">
        <v>137</v>
      </c>
    </row>
    <row r="357" s="13" customFormat="1">
      <c r="A357" s="13"/>
      <c r="B357" s="225"/>
      <c r="C357" s="226"/>
      <c r="D357" s="227" t="s">
        <v>153</v>
      </c>
      <c r="E357" s="228" t="s">
        <v>19</v>
      </c>
      <c r="F357" s="229" t="s">
        <v>1204</v>
      </c>
      <c r="G357" s="226"/>
      <c r="H357" s="228" t="s">
        <v>19</v>
      </c>
      <c r="I357" s="230"/>
      <c r="J357" s="226"/>
      <c r="K357" s="226"/>
      <c r="L357" s="231"/>
      <c r="M357" s="232"/>
      <c r="N357" s="233"/>
      <c r="O357" s="233"/>
      <c r="P357" s="233"/>
      <c r="Q357" s="233"/>
      <c r="R357" s="233"/>
      <c r="S357" s="233"/>
      <c r="T357" s="23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5" t="s">
        <v>153</v>
      </c>
      <c r="AU357" s="235" t="s">
        <v>87</v>
      </c>
      <c r="AV357" s="13" t="s">
        <v>85</v>
      </c>
      <c r="AW357" s="13" t="s">
        <v>37</v>
      </c>
      <c r="AX357" s="13" t="s">
        <v>77</v>
      </c>
      <c r="AY357" s="235" t="s">
        <v>137</v>
      </c>
    </row>
    <row r="358" s="13" customFormat="1">
      <c r="A358" s="13"/>
      <c r="B358" s="225"/>
      <c r="C358" s="226"/>
      <c r="D358" s="227" t="s">
        <v>153</v>
      </c>
      <c r="E358" s="228" t="s">
        <v>19</v>
      </c>
      <c r="F358" s="229" t="s">
        <v>1205</v>
      </c>
      <c r="G358" s="226"/>
      <c r="H358" s="228" t="s">
        <v>19</v>
      </c>
      <c r="I358" s="230"/>
      <c r="J358" s="226"/>
      <c r="K358" s="226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153</v>
      </c>
      <c r="AU358" s="235" t="s">
        <v>87</v>
      </c>
      <c r="AV358" s="13" t="s">
        <v>85</v>
      </c>
      <c r="AW358" s="13" t="s">
        <v>37</v>
      </c>
      <c r="AX358" s="13" t="s">
        <v>77</v>
      </c>
      <c r="AY358" s="235" t="s">
        <v>137</v>
      </c>
    </row>
    <row r="359" s="13" customFormat="1">
      <c r="A359" s="13"/>
      <c r="B359" s="225"/>
      <c r="C359" s="226"/>
      <c r="D359" s="227" t="s">
        <v>153</v>
      </c>
      <c r="E359" s="228" t="s">
        <v>19</v>
      </c>
      <c r="F359" s="229" t="s">
        <v>1206</v>
      </c>
      <c r="G359" s="226"/>
      <c r="H359" s="228" t="s">
        <v>19</v>
      </c>
      <c r="I359" s="230"/>
      <c r="J359" s="226"/>
      <c r="K359" s="226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153</v>
      </c>
      <c r="AU359" s="235" t="s">
        <v>87</v>
      </c>
      <c r="AV359" s="13" t="s">
        <v>85</v>
      </c>
      <c r="AW359" s="13" t="s">
        <v>37</v>
      </c>
      <c r="AX359" s="13" t="s">
        <v>77</v>
      </c>
      <c r="AY359" s="235" t="s">
        <v>137</v>
      </c>
    </row>
    <row r="360" s="13" customFormat="1">
      <c r="A360" s="13"/>
      <c r="B360" s="225"/>
      <c r="C360" s="226"/>
      <c r="D360" s="227" t="s">
        <v>153</v>
      </c>
      <c r="E360" s="228" t="s">
        <v>19</v>
      </c>
      <c r="F360" s="229" t="s">
        <v>1207</v>
      </c>
      <c r="G360" s="226"/>
      <c r="H360" s="228" t="s">
        <v>19</v>
      </c>
      <c r="I360" s="230"/>
      <c r="J360" s="226"/>
      <c r="K360" s="226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153</v>
      </c>
      <c r="AU360" s="235" t="s">
        <v>87</v>
      </c>
      <c r="AV360" s="13" t="s">
        <v>85</v>
      </c>
      <c r="AW360" s="13" t="s">
        <v>37</v>
      </c>
      <c r="AX360" s="13" t="s">
        <v>77</v>
      </c>
      <c r="AY360" s="235" t="s">
        <v>137</v>
      </c>
    </row>
    <row r="361" s="13" customFormat="1">
      <c r="A361" s="13"/>
      <c r="B361" s="225"/>
      <c r="C361" s="226"/>
      <c r="D361" s="227" t="s">
        <v>153</v>
      </c>
      <c r="E361" s="228" t="s">
        <v>19</v>
      </c>
      <c r="F361" s="229" t="s">
        <v>960</v>
      </c>
      <c r="G361" s="226"/>
      <c r="H361" s="228" t="s">
        <v>19</v>
      </c>
      <c r="I361" s="230"/>
      <c r="J361" s="226"/>
      <c r="K361" s="226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153</v>
      </c>
      <c r="AU361" s="235" t="s">
        <v>87</v>
      </c>
      <c r="AV361" s="13" t="s">
        <v>85</v>
      </c>
      <c r="AW361" s="13" t="s">
        <v>37</v>
      </c>
      <c r="AX361" s="13" t="s">
        <v>77</v>
      </c>
      <c r="AY361" s="235" t="s">
        <v>137</v>
      </c>
    </row>
    <row r="362" s="14" customFormat="1">
      <c r="A362" s="14"/>
      <c r="B362" s="236"/>
      <c r="C362" s="237"/>
      <c r="D362" s="227" t="s">
        <v>153</v>
      </c>
      <c r="E362" s="238" t="s">
        <v>19</v>
      </c>
      <c r="F362" s="239" t="s">
        <v>85</v>
      </c>
      <c r="G362" s="237"/>
      <c r="H362" s="240">
        <v>1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153</v>
      </c>
      <c r="AU362" s="246" t="s">
        <v>87</v>
      </c>
      <c r="AV362" s="14" t="s">
        <v>87</v>
      </c>
      <c r="AW362" s="14" t="s">
        <v>37</v>
      </c>
      <c r="AX362" s="14" t="s">
        <v>77</v>
      </c>
      <c r="AY362" s="246" t="s">
        <v>137</v>
      </c>
    </row>
    <row r="363" s="16" customFormat="1">
      <c r="A363" s="16"/>
      <c r="B363" s="258"/>
      <c r="C363" s="259"/>
      <c r="D363" s="227" t="s">
        <v>153</v>
      </c>
      <c r="E363" s="260" t="s">
        <v>19</v>
      </c>
      <c r="F363" s="261" t="s">
        <v>161</v>
      </c>
      <c r="G363" s="259"/>
      <c r="H363" s="262">
        <v>1</v>
      </c>
      <c r="I363" s="263"/>
      <c r="J363" s="259"/>
      <c r="K363" s="259"/>
      <c r="L363" s="264"/>
      <c r="M363" s="265"/>
      <c r="N363" s="266"/>
      <c r="O363" s="266"/>
      <c r="P363" s="266"/>
      <c r="Q363" s="266"/>
      <c r="R363" s="266"/>
      <c r="S363" s="266"/>
      <c r="T363" s="267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T363" s="268" t="s">
        <v>153</v>
      </c>
      <c r="AU363" s="268" t="s">
        <v>87</v>
      </c>
      <c r="AV363" s="16" t="s">
        <v>149</v>
      </c>
      <c r="AW363" s="16" t="s">
        <v>37</v>
      </c>
      <c r="AX363" s="16" t="s">
        <v>85</v>
      </c>
      <c r="AY363" s="268" t="s">
        <v>137</v>
      </c>
    </row>
    <row r="364" s="2" customFormat="1" ht="16.5" customHeight="1">
      <c r="A364" s="41"/>
      <c r="B364" s="42"/>
      <c r="C364" s="207" t="s">
        <v>647</v>
      </c>
      <c r="D364" s="207" t="s">
        <v>144</v>
      </c>
      <c r="E364" s="208" t="s">
        <v>1208</v>
      </c>
      <c r="F364" s="209" t="s">
        <v>1209</v>
      </c>
      <c r="G364" s="210" t="s">
        <v>288</v>
      </c>
      <c r="H364" s="211">
        <v>1</v>
      </c>
      <c r="I364" s="212"/>
      <c r="J364" s="213">
        <f>ROUND(I364*H364,2)</f>
        <v>0</v>
      </c>
      <c r="K364" s="209" t="s">
        <v>148</v>
      </c>
      <c r="L364" s="47"/>
      <c r="M364" s="214" t="s">
        <v>19</v>
      </c>
      <c r="N364" s="215" t="s">
        <v>48</v>
      </c>
      <c r="O364" s="87"/>
      <c r="P364" s="216">
        <f>O364*H364</f>
        <v>0</v>
      </c>
      <c r="Q364" s="216">
        <v>0</v>
      </c>
      <c r="R364" s="216">
        <f>Q364*H364</f>
        <v>0</v>
      </c>
      <c r="S364" s="216">
        <v>0</v>
      </c>
      <c r="T364" s="217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8" t="s">
        <v>149</v>
      </c>
      <c r="AT364" s="218" t="s">
        <v>144</v>
      </c>
      <c r="AU364" s="218" t="s">
        <v>87</v>
      </c>
      <c r="AY364" s="20" t="s">
        <v>137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20" t="s">
        <v>85</v>
      </c>
      <c r="BK364" s="219">
        <f>ROUND(I364*H364,2)</f>
        <v>0</v>
      </c>
      <c r="BL364" s="20" t="s">
        <v>149</v>
      </c>
      <c r="BM364" s="218" t="s">
        <v>1210</v>
      </c>
    </row>
    <row r="365" s="2" customFormat="1">
      <c r="A365" s="41"/>
      <c r="B365" s="42"/>
      <c r="C365" s="43"/>
      <c r="D365" s="220" t="s">
        <v>151</v>
      </c>
      <c r="E365" s="43"/>
      <c r="F365" s="221" t="s">
        <v>1211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151</v>
      </c>
      <c r="AU365" s="20" t="s">
        <v>87</v>
      </c>
    </row>
    <row r="366" s="2" customFormat="1" ht="24.15" customHeight="1">
      <c r="A366" s="41"/>
      <c r="B366" s="42"/>
      <c r="C366" s="269" t="s">
        <v>1212</v>
      </c>
      <c r="D366" s="269" t="s">
        <v>312</v>
      </c>
      <c r="E366" s="270" t="s">
        <v>1213</v>
      </c>
      <c r="F366" s="271" t="s">
        <v>1214</v>
      </c>
      <c r="G366" s="272" t="s">
        <v>288</v>
      </c>
      <c r="H366" s="273">
        <v>1</v>
      </c>
      <c r="I366" s="274"/>
      <c r="J366" s="275">
        <f>ROUND(I366*H366,2)</f>
        <v>0</v>
      </c>
      <c r="K366" s="271" t="s">
        <v>148</v>
      </c>
      <c r="L366" s="276"/>
      <c r="M366" s="277" t="s">
        <v>19</v>
      </c>
      <c r="N366" s="278" t="s">
        <v>48</v>
      </c>
      <c r="O366" s="87"/>
      <c r="P366" s="216">
        <f>O366*H366</f>
        <v>0</v>
      </c>
      <c r="Q366" s="216">
        <v>0</v>
      </c>
      <c r="R366" s="216">
        <f>Q366*H366</f>
        <v>0</v>
      </c>
      <c r="S366" s="216">
        <v>0</v>
      </c>
      <c r="T366" s="217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8" t="s">
        <v>224</v>
      </c>
      <c r="AT366" s="218" t="s">
        <v>312</v>
      </c>
      <c r="AU366" s="218" t="s">
        <v>87</v>
      </c>
      <c r="AY366" s="20" t="s">
        <v>137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20" t="s">
        <v>85</v>
      </c>
      <c r="BK366" s="219">
        <f>ROUND(I366*H366,2)</f>
        <v>0</v>
      </c>
      <c r="BL366" s="20" t="s">
        <v>149</v>
      </c>
      <c r="BM366" s="218" t="s">
        <v>1215</v>
      </c>
    </row>
    <row r="367" s="14" customFormat="1">
      <c r="A367" s="14"/>
      <c r="B367" s="236"/>
      <c r="C367" s="237"/>
      <c r="D367" s="227" t="s">
        <v>153</v>
      </c>
      <c r="E367" s="238" t="s">
        <v>19</v>
      </c>
      <c r="F367" s="239" t="s">
        <v>85</v>
      </c>
      <c r="G367" s="237"/>
      <c r="H367" s="240">
        <v>1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153</v>
      </c>
      <c r="AU367" s="246" t="s">
        <v>87</v>
      </c>
      <c r="AV367" s="14" t="s">
        <v>87</v>
      </c>
      <c r="AW367" s="14" t="s">
        <v>37</v>
      </c>
      <c r="AX367" s="14" t="s">
        <v>77</v>
      </c>
      <c r="AY367" s="246" t="s">
        <v>137</v>
      </c>
    </row>
    <row r="368" s="16" customFormat="1">
      <c r="A368" s="16"/>
      <c r="B368" s="258"/>
      <c r="C368" s="259"/>
      <c r="D368" s="227" t="s">
        <v>153</v>
      </c>
      <c r="E368" s="260" t="s">
        <v>19</v>
      </c>
      <c r="F368" s="261" t="s">
        <v>161</v>
      </c>
      <c r="G368" s="259"/>
      <c r="H368" s="262">
        <v>1</v>
      </c>
      <c r="I368" s="263"/>
      <c r="J368" s="259"/>
      <c r="K368" s="259"/>
      <c r="L368" s="264"/>
      <c r="M368" s="265"/>
      <c r="N368" s="266"/>
      <c r="O368" s="266"/>
      <c r="P368" s="266"/>
      <c r="Q368" s="266"/>
      <c r="R368" s="266"/>
      <c r="S368" s="266"/>
      <c r="T368" s="267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T368" s="268" t="s">
        <v>153</v>
      </c>
      <c r="AU368" s="268" t="s">
        <v>87</v>
      </c>
      <c r="AV368" s="16" t="s">
        <v>149</v>
      </c>
      <c r="AW368" s="16" t="s">
        <v>37</v>
      </c>
      <c r="AX368" s="16" t="s">
        <v>85</v>
      </c>
      <c r="AY368" s="268" t="s">
        <v>137</v>
      </c>
    </row>
    <row r="369" s="2" customFormat="1" ht="24.15" customHeight="1">
      <c r="A369" s="41"/>
      <c r="B369" s="42"/>
      <c r="C369" s="207" t="s">
        <v>650</v>
      </c>
      <c r="D369" s="207" t="s">
        <v>144</v>
      </c>
      <c r="E369" s="208" t="s">
        <v>1216</v>
      </c>
      <c r="F369" s="209" t="s">
        <v>1217</v>
      </c>
      <c r="G369" s="210" t="s">
        <v>288</v>
      </c>
      <c r="H369" s="211">
        <v>1</v>
      </c>
      <c r="I369" s="212"/>
      <c r="J369" s="213">
        <f>ROUND(I369*H369,2)</f>
        <v>0</v>
      </c>
      <c r="K369" s="209" t="s">
        <v>148</v>
      </c>
      <c r="L369" s="47"/>
      <c r="M369" s="214" t="s">
        <v>19</v>
      </c>
      <c r="N369" s="215" t="s">
        <v>48</v>
      </c>
      <c r="O369" s="87"/>
      <c r="P369" s="216">
        <f>O369*H369</f>
        <v>0</v>
      </c>
      <c r="Q369" s="216">
        <v>0</v>
      </c>
      <c r="R369" s="216">
        <f>Q369*H369</f>
        <v>0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149</v>
      </c>
      <c r="AT369" s="218" t="s">
        <v>144</v>
      </c>
      <c r="AU369" s="218" t="s">
        <v>87</v>
      </c>
      <c r="AY369" s="20" t="s">
        <v>137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85</v>
      </c>
      <c r="BK369" s="219">
        <f>ROUND(I369*H369,2)</f>
        <v>0</v>
      </c>
      <c r="BL369" s="20" t="s">
        <v>149</v>
      </c>
      <c r="BM369" s="218" t="s">
        <v>1218</v>
      </c>
    </row>
    <row r="370" s="2" customFormat="1">
      <c r="A370" s="41"/>
      <c r="B370" s="42"/>
      <c r="C370" s="43"/>
      <c r="D370" s="220" t="s">
        <v>151</v>
      </c>
      <c r="E370" s="43"/>
      <c r="F370" s="221" t="s">
        <v>1219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151</v>
      </c>
      <c r="AU370" s="20" t="s">
        <v>87</v>
      </c>
    </row>
    <row r="371" s="2" customFormat="1" ht="16.5" customHeight="1">
      <c r="A371" s="41"/>
      <c r="B371" s="42"/>
      <c r="C371" s="269" t="s">
        <v>1220</v>
      </c>
      <c r="D371" s="269" t="s">
        <v>312</v>
      </c>
      <c r="E371" s="270" t="s">
        <v>1221</v>
      </c>
      <c r="F371" s="271" t="s">
        <v>1222</v>
      </c>
      <c r="G371" s="272" t="s">
        <v>288</v>
      </c>
      <c r="H371" s="273">
        <v>1</v>
      </c>
      <c r="I371" s="274"/>
      <c r="J371" s="275">
        <f>ROUND(I371*H371,2)</f>
        <v>0</v>
      </c>
      <c r="K371" s="271" t="s">
        <v>19</v>
      </c>
      <c r="L371" s="276"/>
      <c r="M371" s="277" t="s">
        <v>19</v>
      </c>
      <c r="N371" s="278" t="s">
        <v>48</v>
      </c>
      <c r="O371" s="87"/>
      <c r="P371" s="216">
        <f>O371*H371</f>
        <v>0</v>
      </c>
      <c r="Q371" s="216">
        <v>0</v>
      </c>
      <c r="R371" s="216">
        <f>Q371*H371</f>
        <v>0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224</v>
      </c>
      <c r="AT371" s="218" t="s">
        <v>312</v>
      </c>
      <c r="AU371" s="218" t="s">
        <v>87</v>
      </c>
      <c r="AY371" s="20" t="s">
        <v>137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20" t="s">
        <v>85</v>
      </c>
      <c r="BK371" s="219">
        <f>ROUND(I371*H371,2)</f>
        <v>0</v>
      </c>
      <c r="BL371" s="20" t="s">
        <v>149</v>
      </c>
      <c r="BM371" s="218" t="s">
        <v>1223</v>
      </c>
    </row>
    <row r="372" s="14" customFormat="1">
      <c r="A372" s="14"/>
      <c r="B372" s="236"/>
      <c r="C372" s="237"/>
      <c r="D372" s="227" t="s">
        <v>153</v>
      </c>
      <c r="E372" s="238" t="s">
        <v>19</v>
      </c>
      <c r="F372" s="239" t="s">
        <v>1224</v>
      </c>
      <c r="G372" s="237"/>
      <c r="H372" s="240">
        <v>1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153</v>
      </c>
      <c r="AU372" s="246" t="s">
        <v>87</v>
      </c>
      <c r="AV372" s="14" t="s">
        <v>87</v>
      </c>
      <c r="AW372" s="14" t="s">
        <v>37</v>
      </c>
      <c r="AX372" s="14" t="s">
        <v>77</v>
      </c>
      <c r="AY372" s="246" t="s">
        <v>137</v>
      </c>
    </row>
    <row r="373" s="16" customFormat="1">
      <c r="A373" s="16"/>
      <c r="B373" s="258"/>
      <c r="C373" s="259"/>
      <c r="D373" s="227" t="s">
        <v>153</v>
      </c>
      <c r="E373" s="260" t="s">
        <v>19</v>
      </c>
      <c r="F373" s="261" t="s">
        <v>161</v>
      </c>
      <c r="G373" s="259"/>
      <c r="H373" s="262">
        <v>1</v>
      </c>
      <c r="I373" s="263"/>
      <c r="J373" s="259"/>
      <c r="K373" s="259"/>
      <c r="L373" s="264"/>
      <c r="M373" s="265"/>
      <c r="N373" s="266"/>
      <c r="O373" s="266"/>
      <c r="P373" s="266"/>
      <c r="Q373" s="266"/>
      <c r="R373" s="266"/>
      <c r="S373" s="266"/>
      <c r="T373" s="267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68" t="s">
        <v>153</v>
      </c>
      <c r="AU373" s="268" t="s">
        <v>87</v>
      </c>
      <c r="AV373" s="16" t="s">
        <v>149</v>
      </c>
      <c r="AW373" s="16" t="s">
        <v>37</v>
      </c>
      <c r="AX373" s="16" t="s">
        <v>85</v>
      </c>
      <c r="AY373" s="268" t="s">
        <v>137</v>
      </c>
    </row>
    <row r="374" s="2" customFormat="1" ht="21.75" customHeight="1">
      <c r="A374" s="41"/>
      <c r="B374" s="42"/>
      <c r="C374" s="207" t="s">
        <v>653</v>
      </c>
      <c r="D374" s="207" t="s">
        <v>144</v>
      </c>
      <c r="E374" s="208" t="s">
        <v>1225</v>
      </c>
      <c r="F374" s="209" t="s">
        <v>1226</v>
      </c>
      <c r="G374" s="210" t="s">
        <v>288</v>
      </c>
      <c r="H374" s="211">
        <v>1</v>
      </c>
      <c r="I374" s="212"/>
      <c r="J374" s="213">
        <f>ROUND(I374*H374,2)</f>
        <v>0</v>
      </c>
      <c r="K374" s="209" t="s">
        <v>148</v>
      </c>
      <c r="L374" s="47"/>
      <c r="M374" s="214" t="s">
        <v>19</v>
      </c>
      <c r="N374" s="215" t="s">
        <v>48</v>
      </c>
      <c r="O374" s="87"/>
      <c r="P374" s="216">
        <f>O374*H374</f>
        <v>0</v>
      </c>
      <c r="Q374" s="216">
        <v>0</v>
      </c>
      <c r="R374" s="216">
        <f>Q374*H374</f>
        <v>0</v>
      </c>
      <c r="S374" s="216">
        <v>0</v>
      </c>
      <c r="T374" s="217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8" t="s">
        <v>149</v>
      </c>
      <c r="AT374" s="218" t="s">
        <v>144</v>
      </c>
      <c r="AU374" s="218" t="s">
        <v>87</v>
      </c>
      <c r="AY374" s="20" t="s">
        <v>137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20" t="s">
        <v>85</v>
      </c>
      <c r="BK374" s="219">
        <f>ROUND(I374*H374,2)</f>
        <v>0</v>
      </c>
      <c r="BL374" s="20" t="s">
        <v>149</v>
      </c>
      <c r="BM374" s="218" t="s">
        <v>1227</v>
      </c>
    </row>
    <row r="375" s="2" customFormat="1">
      <c r="A375" s="41"/>
      <c r="B375" s="42"/>
      <c r="C375" s="43"/>
      <c r="D375" s="220" t="s">
        <v>151</v>
      </c>
      <c r="E375" s="43"/>
      <c r="F375" s="221" t="s">
        <v>1228</v>
      </c>
      <c r="G375" s="43"/>
      <c r="H375" s="43"/>
      <c r="I375" s="222"/>
      <c r="J375" s="43"/>
      <c r="K375" s="43"/>
      <c r="L375" s="47"/>
      <c r="M375" s="223"/>
      <c r="N375" s="224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151</v>
      </c>
      <c r="AU375" s="20" t="s">
        <v>87</v>
      </c>
    </row>
    <row r="376" s="2" customFormat="1" ht="21.75" customHeight="1">
      <c r="A376" s="41"/>
      <c r="B376" s="42"/>
      <c r="C376" s="269" t="s">
        <v>1229</v>
      </c>
      <c r="D376" s="269" t="s">
        <v>312</v>
      </c>
      <c r="E376" s="270" t="s">
        <v>1230</v>
      </c>
      <c r="F376" s="271" t="s">
        <v>1231</v>
      </c>
      <c r="G376" s="272" t="s">
        <v>288</v>
      </c>
      <c r="H376" s="273">
        <v>1</v>
      </c>
      <c r="I376" s="274"/>
      <c r="J376" s="275">
        <f>ROUND(I376*H376,2)</f>
        <v>0</v>
      </c>
      <c r="K376" s="271" t="s">
        <v>148</v>
      </c>
      <c r="L376" s="276"/>
      <c r="M376" s="277" t="s">
        <v>19</v>
      </c>
      <c r="N376" s="278" t="s">
        <v>48</v>
      </c>
      <c r="O376" s="87"/>
      <c r="P376" s="216">
        <f>O376*H376</f>
        <v>0</v>
      </c>
      <c r="Q376" s="216">
        <v>0</v>
      </c>
      <c r="R376" s="216">
        <f>Q376*H376</f>
        <v>0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224</v>
      </c>
      <c r="AT376" s="218" t="s">
        <v>312</v>
      </c>
      <c r="AU376" s="218" t="s">
        <v>87</v>
      </c>
      <c r="AY376" s="20" t="s">
        <v>137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0" t="s">
        <v>85</v>
      </c>
      <c r="BK376" s="219">
        <f>ROUND(I376*H376,2)</f>
        <v>0</v>
      </c>
      <c r="BL376" s="20" t="s">
        <v>149</v>
      </c>
      <c r="BM376" s="218" t="s">
        <v>1232</v>
      </c>
    </row>
    <row r="377" s="2" customFormat="1" ht="16.5" customHeight="1">
      <c r="A377" s="41"/>
      <c r="B377" s="42"/>
      <c r="C377" s="207" t="s">
        <v>656</v>
      </c>
      <c r="D377" s="207" t="s">
        <v>144</v>
      </c>
      <c r="E377" s="208" t="s">
        <v>1233</v>
      </c>
      <c r="F377" s="209" t="s">
        <v>1234</v>
      </c>
      <c r="G377" s="210" t="s">
        <v>288</v>
      </c>
      <c r="H377" s="211">
        <v>1</v>
      </c>
      <c r="I377" s="212"/>
      <c r="J377" s="213">
        <f>ROUND(I377*H377,2)</f>
        <v>0</v>
      </c>
      <c r="K377" s="209" t="s">
        <v>148</v>
      </c>
      <c r="L377" s="47"/>
      <c r="M377" s="214" t="s">
        <v>19</v>
      </c>
      <c r="N377" s="215" t="s">
        <v>48</v>
      </c>
      <c r="O377" s="87"/>
      <c r="P377" s="216">
        <f>O377*H377</f>
        <v>0</v>
      </c>
      <c r="Q377" s="216">
        <v>0</v>
      </c>
      <c r="R377" s="216">
        <f>Q377*H377</f>
        <v>0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149</v>
      </c>
      <c r="AT377" s="218" t="s">
        <v>144</v>
      </c>
      <c r="AU377" s="218" t="s">
        <v>87</v>
      </c>
      <c r="AY377" s="20" t="s">
        <v>137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85</v>
      </c>
      <c r="BK377" s="219">
        <f>ROUND(I377*H377,2)</f>
        <v>0</v>
      </c>
      <c r="BL377" s="20" t="s">
        <v>149</v>
      </c>
      <c r="BM377" s="218" t="s">
        <v>1235</v>
      </c>
    </row>
    <row r="378" s="2" customFormat="1">
      <c r="A378" s="41"/>
      <c r="B378" s="42"/>
      <c r="C378" s="43"/>
      <c r="D378" s="220" t="s">
        <v>151</v>
      </c>
      <c r="E378" s="43"/>
      <c r="F378" s="221" t="s">
        <v>1236</v>
      </c>
      <c r="G378" s="43"/>
      <c r="H378" s="43"/>
      <c r="I378" s="222"/>
      <c r="J378" s="43"/>
      <c r="K378" s="43"/>
      <c r="L378" s="47"/>
      <c r="M378" s="223"/>
      <c r="N378" s="224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151</v>
      </c>
      <c r="AU378" s="20" t="s">
        <v>87</v>
      </c>
    </row>
    <row r="379" s="2" customFormat="1" ht="16.5" customHeight="1">
      <c r="A379" s="41"/>
      <c r="B379" s="42"/>
      <c r="C379" s="269" t="s">
        <v>1237</v>
      </c>
      <c r="D379" s="269" t="s">
        <v>312</v>
      </c>
      <c r="E379" s="270" t="s">
        <v>1238</v>
      </c>
      <c r="F379" s="271" t="s">
        <v>1239</v>
      </c>
      <c r="G379" s="272" t="s">
        <v>288</v>
      </c>
      <c r="H379" s="273">
        <v>1</v>
      </c>
      <c r="I379" s="274"/>
      <c r="J379" s="275">
        <f>ROUND(I379*H379,2)</f>
        <v>0</v>
      </c>
      <c r="K379" s="271" t="s">
        <v>148</v>
      </c>
      <c r="L379" s="276"/>
      <c r="M379" s="277" t="s">
        <v>19</v>
      </c>
      <c r="N379" s="278" t="s">
        <v>48</v>
      </c>
      <c r="O379" s="87"/>
      <c r="P379" s="216">
        <f>O379*H379</f>
        <v>0</v>
      </c>
      <c r="Q379" s="216">
        <v>0</v>
      </c>
      <c r="R379" s="216">
        <f>Q379*H379</f>
        <v>0</v>
      </c>
      <c r="S379" s="216">
        <v>0</v>
      </c>
      <c r="T379" s="21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224</v>
      </c>
      <c r="AT379" s="218" t="s">
        <v>312</v>
      </c>
      <c r="AU379" s="218" t="s">
        <v>87</v>
      </c>
      <c r="AY379" s="20" t="s">
        <v>137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85</v>
      </c>
      <c r="BK379" s="219">
        <f>ROUND(I379*H379,2)</f>
        <v>0</v>
      </c>
      <c r="BL379" s="20" t="s">
        <v>149</v>
      </c>
      <c r="BM379" s="218" t="s">
        <v>1240</v>
      </c>
    </row>
    <row r="380" s="12" customFormat="1" ht="22.8" customHeight="1">
      <c r="A380" s="12"/>
      <c r="B380" s="191"/>
      <c r="C380" s="192"/>
      <c r="D380" s="193" t="s">
        <v>76</v>
      </c>
      <c r="E380" s="205" t="s">
        <v>1241</v>
      </c>
      <c r="F380" s="205" t="s">
        <v>1242</v>
      </c>
      <c r="G380" s="192"/>
      <c r="H380" s="192"/>
      <c r="I380" s="195"/>
      <c r="J380" s="206">
        <f>BK380</f>
        <v>0</v>
      </c>
      <c r="K380" s="192"/>
      <c r="L380" s="197"/>
      <c r="M380" s="198"/>
      <c r="N380" s="199"/>
      <c r="O380" s="199"/>
      <c r="P380" s="200">
        <f>SUM(P381:P385)</f>
        <v>0</v>
      </c>
      <c r="Q380" s="199"/>
      <c r="R380" s="200">
        <f>SUM(R381:R385)</f>
        <v>0</v>
      </c>
      <c r="S380" s="199"/>
      <c r="T380" s="201">
        <f>SUM(T381:T385)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02" t="s">
        <v>85</v>
      </c>
      <c r="AT380" s="203" t="s">
        <v>76</v>
      </c>
      <c r="AU380" s="203" t="s">
        <v>85</v>
      </c>
      <c r="AY380" s="202" t="s">
        <v>137</v>
      </c>
      <c r="BK380" s="204">
        <f>SUM(BK381:BK385)</f>
        <v>0</v>
      </c>
    </row>
    <row r="381" s="2" customFormat="1" ht="16.5" customHeight="1">
      <c r="A381" s="41"/>
      <c r="B381" s="42"/>
      <c r="C381" s="207" t="s">
        <v>198</v>
      </c>
      <c r="D381" s="207" t="s">
        <v>144</v>
      </c>
      <c r="E381" s="208" t="s">
        <v>1243</v>
      </c>
      <c r="F381" s="209" t="s">
        <v>1244</v>
      </c>
      <c r="G381" s="210" t="s">
        <v>968</v>
      </c>
      <c r="H381" s="211">
        <v>1</v>
      </c>
      <c r="I381" s="212"/>
      <c r="J381" s="213">
        <f>ROUND(I381*H381,2)</f>
        <v>0</v>
      </c>
      <c r="K381" s="209" t="s">
        <v>19</v>
      </c>
      <c r="L381" s="47"/>
      <c r="M381" s="214" t="s">
        <v>19</v>
      </c>
      <c r="N381" s="215" t="s">
        <v>48</v>
      </c>
      <c r="O381" s="87"/>
      <c r="P381" s="216">
        <f>O381*H381</f>
        <v>0</v>
      </c>
      <c r="Q381" s="216">
        <v>0</v>
      </c>
      <c r="R381" s="216">
        <f>Q381*H381</f>
        <v>0</v>
      </c>
      <c r="S381" s="216">
        <v>0</v>
      </c>
      <c r="T381" s="21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149</v>
      </c>
      <c r="AT381" s="218" t="s">
        <v>144</v>
      </c>
      <c r="AU381" s="218" t="s">
        <v>87</v>
      </c>
      <c r="AY381" s="20" t="s">
        <v>137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85</v>
      </c>
      <c r="BK381" s="219">
        <f>ROUND(I381*H381,2)</f>
        <v>0</v>
      </c>
      <c r="BL381" s="20" t="s">
        <v>149</v>
      </c>
      <c r="BM381" s="218" t="s">
        <v>1245</v>
      </c>
    </row>
    <row r="382" s="2" customFormat="1" ht="16.5" customHeight="1">
      <c r="A382" s="41"/>
      <c r="B382" s="42"/>
      <c r="C382" s="207" t="s">
        <v>205</v>
      </c>
      <c r="D382" s="207" t="s">
        <v>144</v>
      </c>
      <c r="E382" s="208" t="s">
        <v>1246</v>
      </c>
      <c r="F382" s="209" t="s">
        <v>1247</v>
      </c>
      <c r="G382" s="210" t="s">
        <v>968</v>
      </c>
      <c r="H382" s="211">
        <v>1</v>
      </c>
      <c r="I382" s="212"/>
      <c r="J382" s="213">
        <f>ROUND(I382*H382,2)</f>
        <v>0</v>
      </c>
      <c r="K382" s="209" t="s">
        <v>19</v>
      </c>
      <c r="L382" s="47"/>
      <c r="M382" s="214" t="s">
        <v>19</v>
      </c>
      <c r="N382" s="215" t="s">
        <v>48</v>
      </c>
      <c r="O382" s="87"/>
      <c r="P382" s="216">
        <f>O382*H382</f>
        <v>0</v>
      </c>
      <c r="Q382" s="216">
        <v>0</v>
      </c>
      <c r="R382" s="216">
        <f>Q382*H382</f>
        <v>0</v>
      </c>
      <c r="S382" s="216">
        <v>0</v>
      </c>
      <c r="T382" s="21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8" t="s">
        <v>149</v>
      </c>
      <c r="AT382" s="218" t="s">
        <v>144</v>
      </c>
      <c r="AU382" s="218" t="s">
        <v>87</v>
      </c>
      <c r="AY382" s="20" t="s">
        <v>137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0" t="s">
        <v>85</v>
      </c>
      <c r="BK382" s="219">
        <f>ROUND(I382*H382,2)</f>
        <v>0</v>
      </c>
      <c r="BL382" s="20" t="s">
        <v>149</v>
      </c>
      <c r="BM382" s="218" t="s">
        <v>1248</v>
      </c>
    </row>
    <row r="383" s="2" customFormat="1" ht="16.5" customHeight="1">
      <c r="A383" s="41"/>
      <c r="B383" s="42"/>
      <c r="C383" s="207" t="s">
        <v>661</v>
      </c>
      <c r="D383" s="207" t="s">
        <v>144</v>
      </c>
      <c r="E383" s="208" t="s">
        <v>1249</v>
      </c>
      <c r="F383" s="209" t="s">
        <v>1250</v>
      </c>
      <c r="G383" s="210" t="s">
        <v>968</v>
      </c>
      <c r="H383" s="211">
        <v>1</v>
      </c>
      <c r="I383" s="212"/>
      <c r="J383" s="213">
        <f>ROUND(I383*H383,2)</f>
        <v>0</v>
      </c>
      <c r="K383" s="209" t="s">
        <v>19</v>
      </c>
      <c r="L383" s="47"/>
      <c r="M383" s="214" t="s">
        <v>19</v>
      </c>
      <c r="N383" s="215" t="s">
        <v>48</v>
      </c>
      <c r="O383" s="87"/>
      <c r="P383" s="216">
        <f>O383*H383</f>
        <v>0</v>
      </c>
      <c r="Q383" s="216">
        <v>0</v>
      </c>
      <c r="R383" s="216">
        <f>Q383*H383</f>
        <v>0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149</v>
      </c>
      <c r="AT383" s="218" t="s">
        <v>144</v>
      </c>
      <c r="AU383" s="218" t="s">
        <v>87</v>
      </c>
      <c r="AY383" s="20" t="s">
        <v>137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85</v>
      </c>
      <c r="BK383" s="219">
        <f>ROUND(I383*H383,2)</f>
        <v>0</v>
      </c>
      <c r="BL383" s="20" t="s">
        <v>149</v>
      </c>
      <c r="BM383" s="218" t="s">
        <v>1251</v>
      </c>
    </row>
    <row r="384" s="2" customFormat="1" ht="24.15" customHeight="1">
      <c r="A384" s="41"/>
      <c r="B384" s="42"/>
      <c r="C384" s="207" t="s">
        <v>1252</v>
      </c>
      <c r="D384" s="207" t="s">
        <v>144</v>
      </c>
      <c r="E384" s="208" t="s">
        <v>1253</v>
      </c>
      <c r="F384" s="209" t="s">
        <v>1254</v>
      </c>
      <c r="G384" s="210" t="s">
        <v>968</v>
      </c>
      <c r="H384" s="211">
        <v>1</v>
      </c>
      <c r="I384" s="212"/>
      <c r="J384" s="213">
        <f>ROUND(I384*H384,2)</f>
        <v>0</v>
      </c>
      <c r="K384" s="209" t="s">
        <v>19</v>
      </c>
      <c r="L384" s="47"/>
      <c r="M384" s="214" t="s">
        <v>19</v>
      </c>
      <c r="N384" s="215" t="s">
        <v>48</v>
      </c>
      <c r="O384" s="87"/>
      <c r="P384" s="216">
        <f>O384*H384</f>
        <v>0</v>
      </c>
      <c r="Q384" s="216">
        <v>0</v>
      </c>
      <c r="R384" s="216">
        <f>Q384*H384</f>
        <v>0</v>
      </c>
      <c r="S384" s="216">
        <v>0</v>
      </c>
      <c r="T384" s="217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8" t="s">
        <v>149</v>
      </c>
      <c r="AT384" s="218" t="s">
        <v>144</v>
      </c>
      <c r="AU384" s="218" t="s">
        <v>87</v>
      </c>
      <c r="AY384" s="20" t="s">
        <v>137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20" t="s">
        <v>85</v>
      </c>
      <c r="BK384" s="219">
        <f>ROUND(I384*H384,2)</f>
        <v>0</v>
      </c>
      <c r="BL384" s="20" t="s">
        <v>149</v>
      </c>
      <c r="BM384" s="218" t="s">
        <v>1255</v>
      </c>
    </row>
    <row r="385" s="2" customFormat="1" ht="16.5" customHeight="1">
      <c r="A385" s="41"/>
      <c r="B385" s="42"/>
      <c r="C385" s="207" t="s">
        <v>664</v>
      </c>
      <c r="D385" s="207" t="s">
        <v>144</v>
      </c>
      <c r="E385" s="208" t="s">
        <v>1256</v>
      </c>
      <c r="F385" s="209" t="s">
        <v>1257</v>
      </c>
      <c r="G385" s="210" t="s">
        <v>968</v>
      </c>
      <c r="H385" s="211">
        <v>1</v>
      </c>
      <c r="I385" s="212"/>
      <c r="J385" s="213">
        <f>ROUND(I385*H385,2)</f>
        <v>0</v>
      </c>
      <c r="K385" s="209" t="s">
        <v>19</v>
      </c>
      <c r="L385" s="47"/>
      <c r="M385" s="214" t="s">
        <v>19</v>
      </c>
      <c r="N385" s="215" t="s">
        <v>48</v>
      </c>
      <c r="O385" s="87"/>
      <c r="P385" s="216">
        <f>O385*H385</f>
        <v>0</v>
      </c>
      <c r="Q385" s="216">
        <v>0</v>
      </c>
      <c r="R385" s="216">
        <f>Q385*H385</f>
        <v>0</v>
      </c>
      <c r="S385" s="216">
        <v>0</v>
      </c>
      <c r="T385" s="217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8" t="s">
        <v>149</v>
      </c>
      <c r="AT385" s="218" t="s">
        <v>144</v>
      </c>
      <c r="AU385" s="218" t="s">
        <v>87</v>
      </c>
      <c r="AY385" s="20" t="s">
        <v>137</v>
      </c>
      <c r="BE385" s="219">
        <f>IF(N385="základní",J385,0)</f>
        <v>0</v>
      </c>
      <c r="BF385" s="219">
        <f>IF(N385="snížená",J385,0)</f>
        <v>0</v>
      </c>
      <c r="BG385" s="219">
        <f>IF(N385="zákl. přenesená",J385,0)</f>
        <v>0</v>
      </c>
      <c r="BH385" s="219">
        <f>IF(N385="sníž. přenesená",J385,0)</f>
        <v>0</v>
      </c>
      <c r="BI385" s="219">
        <f>IF(N385="nulová",J385,0)</f>
        <v>0</v>
      </c>
      <c r="BJ385" s="20" t="s">
        <v>85</v>
      </c>
      <c r="BK385" s="219">
        <f>ROUND(I385*H385,2)</f>
        <v>0</v>
      </c>
      <c r="BL385" s="20" t="s">
        <v>149</v>
      </c>
      <c r="BM385" s="218" t="s">
        <v>1258</v>
      </c>
    </row>
    <row r="386" s="12" customFormat="1" ht="22.8" customHeight="1">
      <c r="A386" s="12"/>
      <c r="B386" s="191"/>
      <c r="C386" s="192"/>
      <c r="D386" s="193" t="s">
        <v>76</v>
      </c>
      <c r="E386" s="205" t="s">
        <v>1259</v>
      </c>
      <c r="F386" s="205" t="s">
        <v>1260</v>
      </c>
      <c r="G386" s="192"/>
      <c r="H386" s="192"/>
      <c r="I386" s="195"/>
      <c r="J386" s="206">
        <f>BK386</f>
        <v>0</v>
      </c>
      <c r="K386" s="192"/>
      <c r="L386" s="197"/>
      <c r="M386" s="198"/>
      <c r="N386" s="199"/>
      <c r="O386" s="199"/>
      <c r="P386" s="200">
        <f>SUM(P387:P435)</f>
        <v>0</v>
      </c>
      <c r="Q386" s="199"/>
      <c r="R386" s="200">
        <f>SUM(R387:R435)</f>
        <v>0</v>
      </c>
      <c r="S386" s="199"/>
      <c r="T386" s="201">
        <f>SUM(T387:T435)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02" t="s">
        <v>85</v>
      </c>
      <c r="AT386" s="203" t="s">
        <v>76</v>
      </c>
      <c r="AU386" s="203" t="s">
        <v>85</v>
      </c>
      <c r="AY386" s="202" t="s">
        <v>137</v>
      </c>
      <c r="BK386" s="204">
        <f>SUM(BK387:BK435)</f>
        <v>0</v>
      </c>
    </row>
    <row r="387" s="2" customFormat="1" ht="24.15" customHeight="1">
      <c r="A387" s="41"/>
      <c r="B387" s="42"/>
      <c r="C387" s="207" t="s">
        <v>1261</v>
      </c>
      <c r="D387" s="207" t="s">
        <v>144</v>
      </c>
      <c r="E387" s="208" t="s">
        <v>1262</v>
      </c>
      <c r="F387" s="209" t="s">
        <v>1263</v>
      </c>
      <c r="G387" s="210" t="s">
        <v>288</v>
      </c>
      <c r="H387" s="211">
        <v>5</v>
      </c>
      <c r="I387" s="212"/>
      <c r="J387" s="213">
        <f>ROUND(I387*H387,2)</f>
        <v>0</v>
      </c>
      <c r="K387" s="209" t="s">
        <v>148</v>
      </c>
      <c r="L387" s="47"/>
      <c r="M387" s="214" t="s">
        <v>19</v>
      </c>
      <c r="N387" s="215" t="s">
        <v>48</v>
      </c>
      <c r="O387" s="87"/>
      <c r="P387" s="216">
        <f>O387*H387</f>
        <v>0</v>
      </c>
      <c r="Q387" s="216">
        <v>0</v>
      </c>
      <c r="R387" s="216">
        <f>Q387*H387</f>
        <v>0</v>
      </c>
      <c r="S387" s="216">
        <v>0</v>
      </c>
      <c r="T387" s="217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8" t="s">
        <v>149</v>
      </c>
      <c r="AT387" s="218" t="s">
        <v>144</v>
      </c>
      <c r="AU387" s="218" t="s">
        <v>87</v>
      </c>
      <c r="AY387" s="20" t="s">
        <v>137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20" t="s">
        <v>85</v>
      </c>
      <c r="BK387" s="219">
        <f>ROUND(I387*H387,2)</f>
        <v>0</v>
      </c>
      <c r="BL387" s="20" t="s">
        <v>149</v>
      </c>
      <c r="BM387" s="218" t="s">
        <v>1264</v>
      </c>
    </row>
    <row r="388" s="2" customFormat="1">
      <c r="A388" s="41"/>
      <c r="B388" s="42"/>
      <c r="C388" s="43"/>
      <c r="D388" s="220" t="s">
        <v>151</v>
      </c>
      <c r="E388" s="43"/>
      <c r="F388" s="221" t="s">
        <v>1265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151</v>
      </c>
      <c r="AU388" s="20" t="s">
        <v>87</v>
      </c>
    </row>
    <row r="389" s="14" customFormat="1">
      <c r="A389" s="14"/>
      <c r="B389" s="236"/>
      <c r="C389" s="237"/>
      <c r="D389" s="227" t="s">
        <v>153</v>
      </c>
      <c r="E389" s="238" t="s">
        <v>19</v>
      </c>
      <c r="F389" s="239" t="s">
        <v>1266</v>
      </c>
      <c r="G389" s="237"/>
      <c r="H389" s="240">
        <v>5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6" t="s">
        <v>153</v>
      </c>
      <c r="AU389" s="246" t="s">
        <v>87</v>
      </c>
      <c r="AV389" s="14" t="s">
        <v>87</v>
      </c>
      <c r="AW389" s="14" t="s">
        <v>37</v>
      </c>
      <c r="AX389" s="14" t="s">
        <v>77</v>
      </c>
      <c r="AY389" s="246" t="s">
        <v>137</v>
      </c>
    </row>
    <row r="390" s="16" customFormat="1">
      <c r="A390" s="16"/>
      <c r="B390" s="258"/>
      <c r="C390" s="259"/>
      <c r="D390" s="227" t="s">
        <v>153</v>
      </c>
      <c r="E390" s="260" t="s">
        <v>19</v>
      </c>
      <c r="F390" s="261" t="s">
        <v>161</v>
      </c>
      <c r="G390" s="259"/>
      <c r="H390" s="262">
        <v>5</v>
      </c>
      <c r="I390" s="263"/>
      <c r="J390" s="259"/>
      <c r="K390" s="259"/>
      <c r="L390" s="264"/>
      <c r="M390" s="265"/>
      <c r="N390" s="266"/>
      <c r="O390" s="266"/>
      <c r="P390" s="266"/>
      <c r="Q390" s="266"/>
      <c r="R390" s="266"/>
      <c r="S390" s="266"/>
      <c r="T390" s="267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T390" s="268" t="s">
        <v>153</v>
      </c>
      <c r="AU390" s="268" t="s">
        <v>87</v>
      </c>
      <c r="AV390" s="16" t="s">
        <v>149</v>
      </c>
      <c r="AW390" s="16" t="s">
        <v>37</v>
      </c>
      <c r="AX390" s="16" t="s">
        <v>85</v>
      </c>
      <c r="AY390" s="268" t="s">
        <v>137</v>
      </c>
    </row>
    <row r="391" s="2" customFormat="1" ht="37.8" customHeight="1">
      <c r="A391" s="41"/>
      <c r="B391" s="42"/>
      <c r="C391" s="207" t="s">
        <v>667</v>
      </c>
      <c r="D391" s="207" t="s">
        <v>144</v>
      </c>
      <c r="E391" s="208" t="s">
        <v>1267</v>
      </c>
      <c r="F391" s="209" t="s">
        <v>1268</v>
      </c>
      <c r="G391" s="210" t="s">
        <v>288</v>
      </c>
      <c r="H391" s="211">
        <v>3</v>
      </c>
      <c r="I391" s="212"/>
      <c r="J391" s="213">
        <f>ROUND(I391*H391,2)</f>
        <v>0</v>
      </c>
      <c r="K391" s="209" t="s">
        <v>148</v>
      </c>
      <c r="L391" s="47"/>
      <c r="M391" s="214" t="s">
        <v>19</v>
      </c>
      <c r="N391" s="215" t="s">
        <v>48</v>
      </c>
      <c r="O391" s="87"/>
      <c r="P391" s="216">
        <f>O391*H391</f>
        <v>0</v>
      </c>
      <c r="Q391" s="216">
        <v>0</v>
      </c>
      <c r="R391" s="216">
        <f>Q391*H391</f>
        <v>0</v>
      </c>
      <c r="S391" s="216">
        <v>0</v>
      </c>
      <c r="T391" s="217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8" t="s">
        <v>149</v>
      </c>
      <c r="AT391" s="218" t="s">
        <v>144</v>
      </c>
      <c r="AU391" s="218" t="s">
        <v>87</v>
      </c>
      <c r="AY391" s="20" t="s">
        <v>137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20" t="s">
        <v>85</v>
      </c>
      <c r="BK391" s="219">
        <f>ROUND(I391*H391,2)</f>
        <v>0</v>
      </c>
      <c r="BL391" s="20" t="s">
        <v>149</v>
      </c>
      <c r="BM391" s="218" t="s">
        <v>1269</v>
      </c>
    </row>
    <row r="392" s="2" customFormat="1">
      <c r="A392" s="41"/>
      <c r="B392" s="42"/>
      <c r="C392" s="43"/>
      <c r="D392" s="220" t="s">
        <v>151</v>
      </c>
      <c r="E392" s="43"/>
      <c r="F392" s="221" t="s">
        <v>1270</v>
      </c>
      <c r="G392" s="43"/>
      <c r="H392" s="43"/>
      <c r="I392" s="222"/>
      <c r="J392" s="43"/>
      <c r="K392" s="43"/>
      <c r="L392" s="47"/>
      <c r="M392" s="223"/>
      <c r="N392" s="22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151</v>
      </c>
      <c r="AU392" s="20" t="s">
        <v>87</v>
      </c>
    </row>
    <row r="393" s="14" customFormat="1">
      <c r="A393" s="14"/>
      <c r="B393" s="236"/>
      <c r="C393" s="237"/>
      <c r="D393" s="227" t="s">
        <v>153</v>
      </c>
      <c r="E393" s="238" t="s">
        <v>19</v>
      </c>
      <c r="F393" s="239" t="s">
        <v>1271</v>
      </c>
      <c r="G393" s="237"/>
      <c r="H393" s="240">
        <v>3</v>
      </c>
      <c r="I393" s="241"/>
      <c r="J393" s="237"/>
      <c r="K393" s="237"/>
      <c r="L393" s="242"/>
      <c r="M393" s="243"/>
      <c r="N393" s="244"/>
      <c r="O393" s="244"/>
      <c r="P393" s="244"/>
      <c r="Q393" s="244"/>
      <c r="R393" s="244"/>
      <c r="S393" s="244"/>
      <c r="T393" s="24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6" t="s">
        <v>153</v>
      </c>
      <c r="AU393" s="246" t="s">
        <v>87</v>
      </c>
      <c r="AV393" s="14" t="s">
        <v>87</v>
      </c>
      <c r="AW393" s="14" t="s">
        <v>37</v>
      </c>
      <c r="AX393" s="14" t="s">
        <v>77</v>
      </c>
      <c r="AY393" s="246" t="s">
        <v>137</v>
      </c>
    </row>
    <row r="394" s="16" customFormat="1">
      <c r="A394" s="16"/>
      <c r="B394" s="258"/>
      <c r="C394" s="259"/>
      <c r="D394" s="227" t="s">
        <v>153</v>
      </c>
      <c r="E394" s="260" t="s">
        <v>19</v>
      </c>
      <c r="F394" s="261" t="s">
        <v>161</v>
      </c>
      <c r="G394" s="259"/>
      <c r="H394" s="262">
        <v>3</v>
      </c>
      <c r="I394" s="263"/>
      <c r="J394" s="259"/>
      <c r="K394" s="259"/>
      <c r="L394" s="264"/>
      <c r="M394" s="265"/>
      <c r="N394" s="266"/>
      <c r="O394" s="266"/>
      <c r="P394" s="266"/>
      <c r="Q394" s="266"/>
      <c r="R394" s="266"/>
      <c r="S394" s="266"/>
      <c r="T394" s="267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T394" s="268" t="s">
        <v>153</v>
      </c>
      <c r="AU394" s="268" t="s">
        <v>87</v>
      </c>
      <c r="AV394" s="16" t="s">
        <v>149</v>
      </c>
      <c r="AW394" s="16" t="s">
        <v>37</v>
      </c>
      <c r="AX394" s="16" t="s">
        <v>85</v>
      </c>
      <c r="AY394" s="268" t="s">
        <v>137</v>
      </c>
    </row>
    <row r="395" s="2" customFormat="1" ht="37.8" customHeight="1">
      <c r="A395" s="41"/>
      <c r="B395" s="42"/>
      <c r="C395" s="207" t="s">
        <v>1272</v>
      </c>
      <c r="D395" s="207" t="s">
        <v>144</v>
      </c>
      <c r="E395" s="208" t="s">
        <v>1273</v>
      </c>
      <c r="F395" s="209" t="s">
        <v>1274</v>
      </c>
      <c r="G395" s="210" t="s">
        <v>288</v>
      </c>
      <c r="H395" s="211">
        <v>1</v>
      </c>
      <c r="I395" s="212"/>
      <c r="J395" s="213">
        <f>ROUND(I395*H395,2)</f>
        <v>0</v>
      </c>
      <c r="K395" s="209" t="s">
        <v>148</v>
      </c>
      <c r="L395" s="47"/>
      <c r="M395" s="214" t="s">
        <v>19</v>
      </c>
      <c r="N395" s="215" t="s">
        <v>48</v>
      </c>
      <c r="O395" s="87"/>
      <c r="P395" s="216">
        <f>O395*H395</f>
        <v>0</v>
      </c>
      <c r="Q395" s="216">
        <v>0</v>
      </c>
      <c r="R395" s="216">
        <f>Q395*H395</f>
        <v>0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149</v>
      </c>
      <c r="AT395" s="218" t="s">
        <v>144</v>
      </c>
      <c r="AU395" s="218" t="s">
        <v>87</v>
      </c>
      <c r="AY395" s="20" t="s">
        <v>137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85</v>
      </c>
      <c r="BK395" s="219">
        <f>ROUND(I395*H395,2)</f>
        <v>0</v>
      </c>
      <c r="BL395" s="20" t="s">
        <v>149</v>
      </c>
      <c r="BM395" s="218" t="s">
        <v>1275</v>
      </c>
    </row>
    <row r="396" s="2" customFormat="1">
      <c r="A396" s="41"/>
      <c r="B396" s="42"/>
      <c r="C396" s="43"/>
      <c r="D396" s="220" t="s">
        <v>151</v>
      </c>
      <c r="E396" s="43"/>
      <c r="F396" s="221" t="s">
        <v>1276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151</v>
      </c>
      <c r="AU396" s="20" t="s">
        <v>87</v>
      </c>
    </row>
    <row r="397" s="14" customFormat="1">
      <c r="A397" s="14"/>
      <c r="B397" s="236"/>
      <c r="C397" s="237"/>
      <c r="D397" s="227" t="s">
        <v>153</v>
      </c>
      <c r="E397" s="238" t="s">
        <v>19</v>
      </c>
      <c r="F397" s="239" t="s">
        <v>1277</v>
      </c>
      <c r="G397" s="237"/>
      <c r="H397" s="240">
        <v>1</v>
      </c>
      <c r="I397" s="241"/>
      <c r="J397" s="237"/>
      <c r="K397" s="237"/>
      <c r="L397" s="242"/>
      <c r="M397" s="243"/>
      <c r="N397" s="244"/>
      <c r="O397" s="244"/>
      <c r="P397" s="244"/>
      <c r="Q397" s="244"/>
      <c r="R397" s="244"/>
      <c r="S397" s="244"/>
      <c r="T397" s="24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6" t="s">
        <v>153</v>
      </c>
      <c r="AU397" s="246" t="s">
        <v>87</v>
      </c>
      <c r="AV397" s="14" t="s">
        <v>87</v>
      </c>
      <c r="AW397" s="14" t="s">
        <v>37</v>
      </c>
      <c r="AX397" s="14" t="s">
        <v>77</v>
      </c>
      <c r="AY397" s="246" t="s">
        <v>137</v>
      </c>
    </row>
    <row r="398" s="16" customFormat="1">
      <c r="A398" s="16"/>
      <c r="B398" s="258"/>
      <c r="C398" s="259"/>
      <c r="D398" s="227" t="s">
        <v>153</v>
      </c>
      <c r="E398" s="260" t="s">
        <v>19</v>
      </c>
      <c r="F398" s="261" t="s">
        <v>161</v>
      </c>
      <c r="G398" s="259"/>
      <c r="H398" s="262">
        <v>1</v>
      </c>
      <c r="I398" s="263"/>
      <c r="J398" s="259"/>
      <c r="K398" s="259"/>
      <c r="L398" s="264"/>
      <c r="M398" s="265"/>
      <c r="N398" s="266"/>
      <c r="O398" s="266"/>
      <c r="P398" s="266"/>
      <c r="Q398" s="266"/>
      <c r="R398" s="266"/>
      <c r="S398" s="266"/>
      <c r="T398" s="267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T398" s="268" t="s">
        <v>153</v>
      </c>
      <c r="AU398" s="268" t="s">
        <v>87</v>
      </c>
      <c r="AV398" s="16" t="s">
        <v>149</v>
      </c>
      <c r="AW398" s="16" t="s">
        <v>37</v>
      </c>
      <c r="AX398" s="16" t="s">
        <v>85</v>
      </c>
      <c r="AY398" s="268" t="s">
        <v>137</v>
      </c>
    </row>
    <row r="399" s="2" customFormat="1" ht="24.15" customHeight="1">
      <c r="A399" s="41"/>
      <c r="B399" s="42"/>
      <c r="C399" s="207" t="s">
        <v>670</v>
      </c>
      <c r="D399" s="207" t="s">
        <v>144</v>
      </c>
      <c r="E399" s="208" t="s">
        <v>1278</v>
      </c>
      <c r="F399" s="209" t="s">
        <v>1279</v>
      </c>
      <c r="G399" s="210" t="s">
        <v>351</v>
      </c>
      <c r="H399" s="211">
        <v>60</v>
      </c>
      <c r="I399" s="212"/>
      <c r="J399" s="213">
        <f>ROUND(I399*H399,2)</f>
        <v>0</v>
      </c>
      <c r="K399" s="209" t="s">
        <v>148</v>
      </c>
      <c r="L399" s="47"/>
      <c r="M399" s="214" t="s">
        <v>19</v>
      </c>
      <c r="N399" s="215" t="s">
        <v>48</v>
      </c>
      <c r="O399" s="87"/>
      <c r="P399" s="216">
        <f>O399*H399</f>
        <v>0</v>
      </c>
      <c r="Q399" s="216">
        <v>0</v>
      </c>
      <c r="R399" s="216">
        <f>Q399*H399</f>
        <v>0</v>
      </c>
      <c r="S399" s="216">
        <v>0</v>
      </c>
      <c r="T399" s="217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8" t="s">
        <v>149</v>
      </c>
      <c r="AT399" s="218" t="s">
        <v>144</v>
      </c>
      <c r="AU399" s="218" t="s">
        <v>87</v>
      </c>
      <c r="AY399" s="20" t="s">
        <v>137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0" t="s">
        <v>85</v>
      </c>
      <c r="BK399" s="219">
        <f>ROUND(I399*H399,2)</f>
        <v>0</v>
      </c>
      <c r="BL399" s="20" t="s">
        <v>149</v>
      </c>
      <c r="BM399" s="218" t="s">
        <v>1280</v>
      </c>
    </row>
    <row r="400" s="2" customFormat="1">
      <c r="A400" s="41"/>
      <c r="B400" s="42"/>
      <c r="C400" s="43"/>
      <c r="D400" s="220" t="s">
        <v>151</v>
      </c>
      <c r="E400" s="43"/>
      <c r="F400" s="221" t="s">
        <v>1281</v>
      </c>
      <c r="G400" s="43"/>
      <c r="H400" s="43"/>
      <c r="I400" s="222"/>
      <c r="J400" s="43"/>
      <c r="K400" s="43"/>
      <c r="L400" s="47"/>
      <c r="M400" s="223"/>
      <c r="N400" s="224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151</v>
      </c>
      <c r="AU400" s="20" t="s">
        <v>87</v>
      </c>
    </row>
    <row r="401" s="14" customFormat="1">
      <c r="A401" s="14"/>
      <c r="B401" s="236"/>
      <c r="C401" s="237"/>
      <c r="D401" s="227" t="s">
        <v>153</v>
      </c>
      <c r="E401" s="238" t="s">
        <v>19</v>
      </c>
      <c r="F401" s="239" t="s">
        <v>1282</v>
      </c>
      <c r="G401" s="237"/>
      <c r="H401" s="240">
        <v>60</v>
      </c>
      <c r="I401" s="241"/>
      <c r="J401" s="237"/>
      <c r="K401" s="237"/>
      <c r="L401" s="242"/>
      <c r="M401" s="243"/>
      <c r="N401" s="244"/>
      <c r="O401" s="244"/>
      <c r="P401" s="244"/>
      <c r="Q401" s="244"/>
      <c r="R401" s="244"/>
      <c r="S401" s="244"/>
      <c r="T401" s="24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6" t="s">
        <v>153</v>
      </c>
      <c r="AU401" s="246" t="s">
        <v>87</v>
      </c>
      <c r="AV401" s="14" t="s">
        <v>87</v>
      </c>
      <c r="AW401" s="14" t="s">
        <v>37</v>
      </c>
      <c r="AX401" s="14" t="s">
        <v>77</v>
      </c>
      <c r="AY401" s="246" t="s">
        <v>137</v>
      </c>
    </row>
    <row r="402" s="16" customFormat="1">
      <c r="A402" s="16"/>
      <c r="B402" s="258"/>
      <c r="C402" s="259"/>
      <c r="D402" s="227" t="s">
        <v>153</v>
      </c>
      <c r="E402" s="260" t="s">
        <v>19</v>
      </c>
      <c r="F402" s="261" t="s">
        <v>161</v>
      </c>
      <c r="G402" s="259"/>
      <c r="H402" s="262">
        <v>60</v>
      </c>
      <c r="I402" s="263"/>
      <c r="J402" s="259"/>
      <c r="K402" s="259"/>
      <c r="L402" s="264"/>
      <c r="M402" s="265"/>
      <c r="N402" s="266"/>
      <c r="O402" s="266"/>
      <c r="P402" s="266"/>
      <c r="Q402" s="266"/>
      <c r="R402" s="266"/>
      <c r="S402" s="266"/>
      <c r="T402" s="267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T402" s="268" t="s">
        <v>153</v>
      </c>
      <c r="AU402" s="268" t="s">
        <v>87</v>
      </c>
      <c r="AV402" s="16" t="s">
        <v>149</v>
      </c>
      <c r="AW402" s="16" t="s">
        <v>37</v>
      </c>
      <c r="AX402" s="16" t="s">
        <v>85</v>
      </c>
      <c r="AY402" s="268" t="s">
        <v>137</v>
      </c>
    </row>
    <row r="403" s="2" customFormat="1" ht="24.15" customHeight="1">
      <c r="A403" s="41"/>
      <c r="B403" s="42"/>
      <c r="C403" s="207" t="s">
        <v>1283</v>
      </c>
      <c r="D403" s="207" t="s">
        <v>144</v>
      </c>
      <c r="E403" s="208" t="s">
        <v>1284</v>
      </c>
      <c r="F403" s="209" t="s">
        <v>1285</v>
      </c>
      <c r="G403" s="210" t="s">
        <v>968</v>
      </c>
      <c r="H403" s="211">
        <v>1</v>
      </c>
      <c r="I403" s="212"/>
      <c r="J403" s="213">
        <f>ROUND(I403*H403,2)</f>
        <v>0</v>
      </c>
      <c r="K403" s="209" t="s">
        <v>19</v>
      </c>
      <c r="L403" s="47"/>
      <c r="M403" s="214" t="s">
        <v>19</v>
      </c>
      <c r="N403" s="215" t="s">
        <v>48</v>
      </c>
      <c r="O403" s="87"/>
      <c r="P403" s="216">
        <f>O403*H403</f>
        <v>0</v>
      </c>
      <c r="Q403" s="216">
        <v>0</v>
      </c>
      <c r="R403" s="216">
        <f>Q403*H403</f>
        <v>0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149</v>
      </c>
      <c r="AT403" s="218" t="s">
        <v>144</v>
      </c>
      <c r="AU403" s="218" t="s">
        <v>87</v>
      </c>
      <c r="AY403" s="20" t="s">
        <v>137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85</v>
      </c>
      <c r="BK403" s="219">
        <f>ROUND(I403*H403,2)</f>
        <v>0</v>
      </c>
      <c r="BL403" s="20" t="s">
        <v>149</v>
      </c>
      <c r="BM403" s="218" t="s">
        <v>1286</v>
      </c>
    </row>
    <row r="404" s="13" customFormat="1">
      <c r="A404" s="13"/>
      <c r="B404" s="225"/>
      <c r="C404" s="226"/>
      <c r="D404" s="227" t="s">
        <v>153</v>
      </c>
      <c r="E404" s="228" t="s">
        <v>19</v>
      </c>
      <c r="F404" s="229" t="s">
        <v>1287</v>
      </c>
      <c r="G404" s="226"/>
      <c r="H404" s="228" t="s">
        <v>19</v>
      </c>
      <c r="I404" s="230"/>
      <c r="J404" s="226"/>
      <c r="K404" s="226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153</v>
      </c>
      <c r="AU404" s="235" t="s">
        <v>87</v>
      </c>
      <c r="AV404" s="13" t="s">
        <v>85</v>
      </c>
      <c r="AW404" s="13" t="s">
        <v>37</v>
      </c>
      <c r="AX404" s="13" t="s">
        <v>77</v>
      </c>
      <c r="AY404" s="235" t="s">
        <v>137</v>
      </c>
    </row>
    <row r="405" s="13" customFormat="1">
      <c r="A405" s="13"/>
      <c r="B405" s="225"/>
      <c r="C405" s="226"/>
      <c r="D405" s="227" t="s">
        <v>153</v>
      </c>
      <c r="E405" s="228" t="s">
        <v>19</v>
      </c>
      <c r="F405" s="229" t="s">
        <v>1288</v>
      </c>
      <c r="G405" s="226"/>
      <c r="H405" s="228" t="s">
        <v>19</v>
      </c>
      <c r="I405" s="230"/>
      <c r="J405" s="226"/>
      <c r="K405" s="226"/>
      <c r="L405" s="231"/>
      <c r="M405" s="232"/>
      <c r="N405" s="233"/>
      <c r="O405" s="233"/>
      <c r="P405" s="233"/>
      <c r="Q405" s="233"/>
      <c r="R405" s="233"/>
      <c r="S405" s="233"/>
      <c r="T405" s="23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5" t="s">
        <v>153</v>
      </c>
      <c r="AU405" s="235" t="s">
        <v>87</v>
      </c>
      <c r="AV405" s="13" t="s">
        <v>85</v>
      </c>
      <c r="AW405" s="13" t="s">
        <v>37</v>
      </c>
      <c r="AX405" s="13" t="s">
        <v>77</v>
      </c>
      <c r="AY405" s="235" t="s">
        <v>137</v>
      </c>
    </row>
    <row r="406" s="13" customFormat="1">
      <c r="A406" s="13"/>
      <c r="B406" s="225"/>
      <c r="C406" s="226"/>
      <c r="D406" s="227" t="s">
        <v>153</v>
      </c>
      <c r="E406" s="228" t="s">
        <v>19</v>
      </c>
      <c r="F406" s="229" t="s">
        <v>1289</v>
      </c>
      <c r="G406" s="226"/>
      <c r="H406" s="228" t="s">
        <v>19</v>
      </c>
      <c r="I406" s="230"/>
      <c r="J406" s="226"/>
      <c r="K406" s="226"/>
      <c r="L406" s="231"/>
      <c r="M406" s="232"/>
      <c r="N406" s="233"/>
      <c r="O406" s="233"/>
      <c r="P406" s="233"/>
      <c r="Q406" s="233"/>
      <c r="R406" s="233"/>
      <c r="S406" s="233"/>
      <c r="T406" s="23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5" t="s">
        <v>153</v>
      </c>
      <c r="AU406" s="235" t="s">
        <v>87</v>
      </c>
      <c r="AV406" s="13" t="s">
        <v>85</v>
      </c>
      <c r="AW406" s="13" t="s">
        <v>37</v>
      </c>
      <c r="AX406" s="13" t="s">
        <v>77</v>
      </c>
      <c r="AY406" s="235" t="s">
        <v>137</v>
      </c>
    </row>
    <row r="407" s="14" customFormat="1">
      <c r="A407" s="14"/>
      <c r="B407" s="236"/>
      <c r="C407" s="237"/>
      <c r="D407" s="227" t="s">
        <v>153</v>
      </c>
      <c r="E407" s="238" t="s">
        <v>19</v>
      </c>
      <c r="F407" s="239" t="s">
        <v>85</v>
      </c>
      <c r="G407" s="237"/>
      <c r="H407" s="240">
        <v>1</v>
      </c>
      <c r="I407" s="241"/>
      <c r="J407" s="237"/>
      <c r="K407" s="237"/>
      <c r="L407" s="242"/>
      <c r="M407" s="243"/>
      <c r="N407" s="244"/>
      <c r="O407" s="244"/>
      <c r="P407" s="244"/>
      <c r="Q407" s="244"/>
      <c r="R407" s="244"/>
      <c r="S407" s="244"/>
      <c r="T407" s="24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6" t="s">
        <v>153</v>
      </c>
      <c r="AU407" s="246" t="s">
        <v>87</v>
      </c>
      <c r="AV407" s="14" t="s">
        <v>87</v>
      </c>
      <c r="AW407" s="14" t="s">
        <v>37</v>
      </c>
      <c r="AX407" s="14" t="s">
        <v>77</v>
      </c>
      <c r="AY407" s="246" t="s">
        <v>137</v>
      </c>
    </row>
    <row r="408" s="16" customFormat="1">
      <c r="A408" s="16"/>
      <c r="B408" s="258"/>
      <c r="C408" s="259"/>
      <c r="D408" s="227" t="s">
        <v>153</v>
      </c>
      <c r="E408" s="260" t="s">
        <v>19</v>
      </c>
      <c r="F408" s="261" t="s">
        <v>161</v>
      </c>
      <c r="G408" s="259"/>
      <c r="H408" s="262">
        <v>1</v>
      </c>
      <c r="I408" s="263"/>
      <c r="J408" s="259"/>
      <c r="K408" s="259"/>
      <c r="L408" s="264"/>
      <c r="M408" s="265"/>
      <c r="N408" s="266"/>
      <c r="O408" s="266"/>
      <c r="P408" s="266"/>
      <c r="Q408" s="266"/>
      <c r="R408" s="266"/>
      <c r="S408" s="266"/>
      <c r="T408" s="267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T408" s="268" t="s">
        <v>153</v>
      </c>
      <c r="AU408" s="268" t="s">
        <v>87</v>
      </c>
      <c r="AV408" s="16" t="s">
        <v>149</v>
      </c>
      <c r="AW408" s="16" t="s">
        <v>37</v>
      </c>
      <c r="AX408" s="16" t="s">
        <v>85</v>
      </c>
      <c r="AY408" s="268" t="s">
        <v>137</v>
      </c>
    </row>
    <row r="409" s="2" customFormat="1" ht="24.15" customHeight="1">
      <c r="A409" s="41"/>
      <c r="B409" s="42"/>
      <c r="C409" s="207" t="s">
        <v>673</v>
      </c>
      <c r="D409" s="207" t="s">
        <v>144</v>
      </c>
      <c r="E409" s="208" t="s">
        <v>1290</v>
      </c>
      <c r="F409" s="209" t="s">
        <v>1291</v>
      </c>
      <c r="G409" s="210" t="s">
        <v>351</v>
      </c>
      <c r="H409" s="211">
        <v>1</v>
      </c>
      <c r="I409" s="212"/>
      <c r="J409" s="213">
        <f>ROUND(I409*H409,2)</f>
        <v>0</v>
      </c>
      <c r="K409" s="209" t="s">
        <v>148</v>
      </c>
      <c r="L409" s="47"/>
      <c r="M409" s="214" t="s">
        <v>19</v>
      </c>
      <c r="N409" s="215" t="s">
        <v>48</v>
      </c>
      <c r="O409" s="87"/>
      <c r="P409" s="216">
        <f>O409*H409</f>
        <v>0</v>
      </c>
      <c r="Q409" s="216">
        <v>0</v>
      </c>
      <c r="R409" s="216">
        <f>Q409*H409</f>
        <v>0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149</v>
      </c>
      <c r="AT409" s="218" t="s">
        <v>144</v>
      </c>
      <c r="AU409" s="218" t="s">
        <v>87</v>
      </c>
      <c r="AY409" s="20" t="s">
        <v>137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85</v>
      </c>
      <c r="BK409" s="219">
        <f>ROUND(I409*H409,2)</f>
        <v>0</v>
      </c>
      <c r="BL409" s="20" t="s">
        <v>149</v>
      </c>
      <c r="BM409" s="218" t="s">
        <v>1292</v>
      </c>
    </row>
    <row r="410" s="2" customFormat="1">
      <c r="A410" s="41"/>
      <c r="B410" s="42"/>
      <c r="C410" s="43"/>
      <c r="D410" s="220" t="s">
        <v>151</v>
      </c>
      <c r="E410" s="43"/>
      <c r="F410" s="221" t="s">
        <v>1293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151</v>
      </c>
      <c r="AU410" s="20" t="s">
        <v>87</v>
      </c>
    </row>
    <row r="411" s="14" customFormat="1">
      <c r="A411" s="14"/>
      <c r="B411" s="236"/>
      <c r="C411" s="237"/>
      <c r="D411" s="227" t="s">
        <v>153</v>
      </c>
      <c r="E411" s="238" t="s">
        <v>19</v>
      </c>
      <c r="F411" s="239" t="s">
        <v>1294</v>
      </c>
      <c r="G411" s="237"/>
      <c r="H411" s="240">
        <v>1</v>
      </c>
      <c r="I411" s="241"/>
      <c r="J411" s="237"/>
      <c r="K411" s="237"/>
      <c r="L411" s="242"/>
      <c r="M411" s="243"/>
      <c r="N411" s="244"/>
      <c r="O411" s="244"/>
      <c r="P411" s="244"/>
      <c r="Q411" s="244"/>
      <c r="R411" s="244"/>
      <c r="S411" s="244"/>
      <c r="T411" s="24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6" t="s">
        <v>153</v>
      </c>
      <c r="AU411" s="246" t="s">
        <v>87</v>
      </c>
      <c r="AV411" s="14" t="s">
        <v>87</v>
      </c>
      <c r="AW411" s="14" t="s">
        <v>37</v>
      </c>
      <c r="AX411" s="14" t="s">
        <v>77</v>
      </c>
      <c r="AY411" s="246" t="s">
        <v>137</v>
      </c>
    </row>
    <row r="412" s="16" customFormat="1">
      <c r="A412" s="16"/>
      <c r="B412" s="258"/>
      <c r="C412" s="259"/>
      <c r="D412" s="227" t="s">
        <v>153</v>
      </c>
      <c r="E412" s="260" t="s">
        <v>19</v>
      </c>
      <c r="F412" s="261" t="s">
        <v>161</v>
      </c>
      <c r="G412" s="259"/>
      <c r="H412" s="262">
        <v>1</v>
      </c>
      <c r="I412" s="263"/>
      <c r="J412" s="259"/>
      <c r="K412" s="259"/>
      <c r="L412" s="264"/>
      <c r="M412" s="265"/>
      <c r="N412" s="266"/>
      <c r="O412" s="266"/>
      <c r="P412" s="266"/>
      <c r="Q412" s="266"/>
      <c r="R412" s="266"/>
      <c r="S412" s="266"/>
      <c r="T412" s="267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T412" s="268" t="s">
        <v>153</v>
      </c>
      <c r="AU412" s="268" t="s">
        <v>87</v>
      </c>
      <c r="AV412" s="16" t="s">
        <v>149</v>
      </c>
      <c r="AW412" s="16" t="s">
        <v>37</v>
      </c>
      <c r="AX412" s="16" t="s">
        <v>85</v>
      </c>
      <c r="AY412" s="268" t="s">
        <v>137</v>
      </c>
    </row>
    <row r="413" s="2" customFormat="1" ht="24.15" customHeight="1">
      <c r="A413" s="41"/>
      <c r="B413" s="42"/>
      <c r="C413" s="207" t="s">
        <v>1295</v>
      </c>
      <c r="D413" s="207" t="s">
        <v>144</v>
      </c>
      <c r="E413" s="208" t="s">
        <v>1296</v>
      </c>
      <c r="F413" s="209" t="s">
        <v>1297</v>
      </c>
      <c r="G413" s="210" t="s">
        <v>351</v>
      </c>
      <c r="H413" s="211">
        <v>0.34999999999999998</v>
      </c>
      <c r="I413" s="212"/>
      <c r="J413" s="213">
        <f>ROUND(I413*H413,2)</f>
        <v>0</v>
      </c>
      <c r="K413" s="209" t="s">
        <v>148</v>
      </c>
      <c r="L413" s="47"/>
      <c r="M413" s="214" t="s">
        <v>19</v>
      </c>
      <c r="N413" s="215" t="s">
        <v>48</v>
      </c>
      <c r="O413" s="87"/>
      <c r="P413" s="216">
        <f>O413*H413</f>
        <v>0</v>
      </c>
      <c r="Q413" s="216">
        <v>0</v>
      </c>
      <c r="R413" s="216">
        <f>Q413*H413</f>
        <v>0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149</v>
      </c>
      <c r="AT413" s="218" t="s">
        <v>144</v>
      </c>
      <c r="AU413" s="218" t="s">
        <v>87</v>
      </c>
      <c r="AY413" s="20" t="s">
        <v>137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85</v>
      </c>
      <c r="BK413" s="219">
        <f>ROUND(I413*H413,2)</f>
        <v>0</v>
      </c>
      <c r="BL413" s="20" t="s">
        <v>149</v>
      </c>
      <c r="BM413" s="218" t="s">
        <v>1298</v>
      </c>
    </row>
    <row r="414" s="2" customFormat="1">
      <c r="A414" s="41"/>
      <c r="B414" s="42"/>
      <c r="C414" s="43"/>
      <c r="D414" s="220" t="s">
        <v>151</v>
      </c>
      <c r="E414" s="43"/>
      <c r="F414" s="221" t="s">
        <v>1299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151</v>
      </c>
      <c r="AU414" s="20" t="s">
        <v>87</v>
      </c>
    </row>
    <row r="415" s="14" customFormat="1">
      <c r="A415" s="14"/>
      <c r="B415" s="236"/>
      <c r="C415" s="237"/>
      <c r="D415" s="227" t="s">
        <v>153</v>
      </c>
      <c r="E415" s="238" t="s">
        <v>19</v>
      </c>
      <c r="F415" s="239" t="s">
        <v>1300</v>
      </c>
      <c r="G415" s="237"/>
      <c r="H415" s="240">
        <v>0.34999999999999998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6" t="s">
        <v>153</v>
      </c>
      <c r="AU415" s="246" t="s">
        <v>87</v>
      </c>
      <c r="AV415" s="14" t="s">
        <v>87</v>
      </c>
      <c r="AW415" s="14" t="s">
        <v>37</v>
      </c>
      <c r="AX415" s="14" t="s">
        <v>77</v>
      </c>
      <c r="AY415" s="246" t="s">
        <v>137</v>
      </c>
    </row>
    <row r="416" s="16" customFormat="1">
      <c r="A416" s="16"/>
      <c r="B416" s="258"/>
      <c r="C416" s="259"/>
      <c r="D416" s="227" t="s">
        <v>153</v>
      </c>
      <c r="E416" s="260" t="s">
        <v>19</v>
      </c>
      <c r="F416" s="261" t="s">
        <v>161</v>
      </c>
      <c r="G416" s="259"/>
      <c r="H416" s="262">
        <v>0.34999999999999998</v>
      </c>
      <c r="I416" s="263"/>
      <c r="J416" s="259"/>
      <c r="K416" s="259"/>
      <c r="L416" s="264"/>
      <c r="M416" s="265"/>
      <c r="N416" s="266"/>
      <c r="O416" s="266"/>
      <c r="P416" s="266"/>
      <c r="Q416" s="266"/>
      <c r="R416" s="266"/>
      <c r="S416" s="266"/>
      <c r="T416" s="267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T416" s="268" t="s">
        <v>153</v>
      </c>
      <c r="AU416" s="268" t="s">
        <v>87</v>
      </c>
      <c r="AV416" s="16" t="s">
        <v>149</v>
      </c>
      <c r="AW416" s="16" t="s">
        <v>37</v>
      </c>
      <c r="AX416" s="16" t="s">
        <v>85</v>
      </c>
      <c r="AY416" s="268" t="s">
        <v>137</v>
      </c>
    </row>
    <row r="417" s="2" customFormat="1" ht="24.15" customHeight="1">
      <c r="A417" s="41"/>
      <c r="B417" s="42"/>
      <c r="C417" s="207" t="s">
        <v>676</v>
      </c>
      <c r="D417" s="207" t="s">
        <v>144</v>
      </c>
      <c r="E417" s="208" t="s">
        <v>1301</v>
      </c>
      <c r="F417" s="209" t="s">
        <v>1302</v>
      </c>
      <c r="G417" s="210" t="s">
        <v>351</v>
      </c>
      <c r="H417" s="211">
        <v>60</v>
      </c>
      <c r="I417" s="212"/>
      <c r="J417" s="213">
        <f>ROUND(I417*H417,2)</f>
        <v>0</v>
      </c>
      <c r="K417" s="209" t="s">
        <v>148</v>
      </c>
      <c r="L417" s="47"/>
      <c r="M417" s="214" t="s">
        <v>19</v>
      </c>
      <c r="N417" s="215" t="s">
        <v>48</v>
      </c>
      <c r="O417" s="87"/>
      <c r="P417" s="216">
        <f>O417*H417</f>
        <v>0</v>
      </c>
      <c r="Q417" s="216">
        <v>0</v>
      </c>
      <c r="R417" s="216">
        <f>Q417*H417</f>
        <v>0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149</v>
      </c>
      <c r="AT417" s="218" t="s">
        <v>144</v>
      </c>
      <c r="AU417" s="218" t="s">
        <v>87</v>
      </c>
      <c r="AY417" s="20" t="s">
        <v>137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85</v>
      </c>
      <c r="BK417" s="219">
        <f>ROUND(I417*H417,2)</f>
        <v>0</v>
      </c>
      <c r="BL417" s="20" t="s">
        <v>149</v>
      </c>
      <c r="BM417" s="218" t="s">
        <v>1303</v>
      </c>
    </row>
    <row r="418" s="2" customFormat="1">
      <c r="A418" s="41"/>
      <c r="B418" s="42"/>
      <c r="C418" s="43"/>
      <c r="D418" s="220" t="s">
        <v>151</v>
      </c>
      <c r="E418" s="43"/>
      <c r="F418" s="221" t="s">
        <v>1304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151</v>
      </c>
      <c r="AU418" s="20" t="s">
        <v>87</v>
      </c>
    </row>
    <row r="419" s="2" customFormat="1" ht="24.15" customHeight="1">
      <c r="A419" s="41"/>
      <c r="B419" s="42"/>
      <c r="C419" s="207" t="s">
        <v>1305</v>
      </c>
      <c r="D419" s="207" t="s">
        <v>144</v>
      </c>
      <c r="E419" s="208" t="s">
        <v>1306</v>
      </c>
      <c r="F419" s="209" t="s">
        <v>1307</v>
      </c>
      <c r="G419" s="210" t="s">
        <v>216</v>
      </c>
      <c r="H419" s="211">
        <v>0.17899999999999999</v>
      </c>
      <c r="I419" s="212"/>
      <c r="J419" s="213">
        <f>ROUND(I419*H419,2)</f>
        <v>0</v>
      </c>
      <c r="K419" s="209" t="s">
        <v>148</v>
      </c>
      <c r="L419" s="47"/>
      <c r="M419" s="214" t="s">
        <v>19</v>
      </c>
      <c r="N419" s="215" t="s">
        <v>48</v>
      </c>
      <c r="O419" s="87"/>
      <c r="P419" s="216">
        <f>O419*H419</f>
        <v>0</v>
      </c>
      <c r="Q419" s="216">
        <v>0</v>
      </c>
      <c r="R419" s="216">
        <f>Q419*H419</f>
        <v>0</v>
      </c>
      <c r="S419" s="216">
        <v>0</v>
      </c>
      <c r="T419" s="21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8" t="s">
        <v>149</v>
      </c>
      <c r="AT419" s="218" t="s">
        <v>144</v>
      </c>
      <c r="AU419" s="218" t="s">
        <v>87</v>
      </c>
      <c r="AY419" s="20" t="s">
        <v>137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20" t="s">
        <v>85</v>
      </c>
      <c r="BK419" s="219">
        <f>ROUND(I419*H419,2)</f>
        <v>0</v>
      </c>
      <c r="BL419" s="20" t="s">
        <v>149</v>
      </c>
      <c r="BM419" s="218" t="s">
        <v>1308</v>
      </c>
    </row>
    <row r="420" s="2" customFormat="1">
      <c r="A420" s="41"/>
      <c r="B420" s="42"/>
      <c r="C420" s="43"/>
      <c r="D420" s="220" t="s">
        <v>151</v>
      </c>
      <c r="E420" s="43"/>
      <c r="F420" s="221" t="s">
        <v>1309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151</v>
      </c>
      <c r="AU420" s="20" t="s">
        <v>87</v>
      </c>
    </row>
    <row r="421" s="14" customFormat="1">
      <c r="A421" s="14"/>
      <c r="B421" s="236"/>
      <c r="C421" s="237"/>
      <c r="D421" s="227" t="s">
        <v>153</v>
      </c>
      <c r="E421" s="238" t="s">
        <v>19</v>
      </c>
      <c r="F421" s="239" t="s">
        <v>1310</v>
      </c>
      <c r="G421" s="237"/>
      <c r="H421" s="240">
        <v>0.085999999999999993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6" t="s">
        <v>153</v>
      </c>
      <c r="AU421" s="246" t="s">
        <v>87</v>
      </c>
      <c r="AV421" s="14" t="s">
        <v>87</v>
      </c>
      <c r="AW421" s="14" t="s">
        <v>37</v>
      </c>
      <c r="AX421" s="14" t="s">
        <v>77</v>
      </c>
      <c r="AY421" s="246" t="s">
        <v>137</v>
      </c>
    </row>
    <row r="422" s="14" customFormat="1">
      <c r="A422" s="14"/>
      <c r="B422" s="236"/>
      <c r="C422" s="237"/>
      <c r="D422" s="227" t="s">
        <v>153</v>
      </c>
      <c r="E422" s="238" t="s">
        <v>19</v>
      </c>
      <c r="F422" s="239" t="s">
        <v>1311</v>
      </c>
      <c r="G422" s="237"/>
      <c r="H422" s="240">
        <v>0.0030000000000000001</v>
      </c>
      <c r="I422" s="241"/>
      <c r="J422" s="237"/>
      <c r="K422" s="237"/>
      <c r="L422" s="242"/>
      <c r="M422" s="243"/>
      <c r="N422" s="244"/>
      <c r="O422" s="244"/>
      <c r="P422" s="244"/>
      <c r="Q422" s="244"/>
      <c r="R422" s="244"/>
      <c r="S422" s="244"/>
      <c r="T422" s="24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6" t="s">
        <v>153</v>
      </c>
      <c r="AU422" s="246" t="s">
        <v>87</v>
      </c>
      <c r="AV422" s="14" t="s">
        <v>87</v>
      </c>
      <c r="AW422" s="14" t="s">
        <v>37</v>
      </c>
      <c r="AX422" s="14" t="s">
        <v>77</v>
      </c>
      <c r="AY422" s="246" t="s">
        <v>137</v>
      </c>
    </row>
    <row r="423" s="14" customFormat="1">
      <c r="A423" s="14"/>
      <c r="B423" s="236"/>
      <c r="C423" s="237"/>
      <c r="D423" s="227" t="s">
        <v>153</v>
      </c>
      <c r="E423" s="238" t="s">
        <v>19</v>
      </c>
      <c r="F423" s="239" t="s">
        <v>1312</v>
      </c>
      <c r="G423" s="237"/>
      <c r="H423" s="240">
        <v>0.089999999999999997</v>
      </c>
      <c r="I423" s="241"/>
      <c r="J423" s="237"/>
      <c r="K423" s="237"/>
      <c r="L423" s="242"/>
      <c r="M423" s="243"/>
      <c r="N423" s="244"/>
      <c r="O423" s="244"/>
      <c r="P423" s="244"/>
      <c r="Q423" s="244"/>
      <c r="R423" s="244"/>
      <c r="S423" s="244"/>
      <c r="T423" s="24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6" t="s">
        <v>153</v>
      </c>
      <c r="AU423" s="246" t="s">
        <v>87</v>
      </c>
      <c r="AV423" s="14" t="s">
        <v>87</v>
      </c>
      <c r="AW423" s="14" t="s">
        <v>37</v>
      </c>
      <c r="AX423" s="14" t="s">
        <v>77</v>
      </c>
      <c r="AY423" s="246" t="s">
        <v>137</v>
      </c>
    </row>
    <row r="424" s="16" customFormat="1">
      <c r="A424" s="16"/>
      <c r="B424" s="258"/>
      <c r="C424" s="259"/>
      <c r="D424" s="227" t="s">
        <v>153</v>
      </c>
      <c r="E424" s="260" t="s">
        <v>19</v>
      </c>
      <c r="F424" s="261" t="s">
        <v>161</v>
      </c>
      <c r="G424" s="259"/>
      <c r="H424" s="262">
        <v>0.17899999999999999</v>
      </c>
      <c r="I424" s="263"/>
      <c r="J424" s="259"/>
      <c r="K424" s="259"/>
      <c r="L424" s="264"/>
      <c r="M424" s="265"/>
      <c r="N424" s="266"/>
      <c r="O424" s="266"/>
      <c r="P424" s="266"/>
      <c r="Q424" s="266"/>
      <c r="R424" s="266"/>
      <c r="S424" s="266"/>
      <c r="T424" s="267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T424" s="268" t="s">
        <v>153</v>
      </c>
      <c r="AU424" s="268" t="s">
        <v>87</v>
      </c>
      <c r="AV424" s="16" t="s">
        <v>149</v>
      </c>
      <c r="AW424" s="16" t="s">
        <v>37</v>
      </c>
      <c r="AX424" s="16" t="s">
        <v>85</v>
      </c>
      <c r="AY424" s="268" t="s">
        <v>137</v>
      </c>
    </row>
    <row r="425" s="2" customFormat="1" ht="24.15" customHeight="1">
      <c r="A425" s="41"/>
      <c r="B425" s="42"/>
      <c r="C425" s="207" t="s">
        <v>679</v>
      </c>
      <c r="D425" s="207" t="s">
        <v>144</v>
      </c>
      <c r="E425" s="208" t="s">
        <v>1313</v>
      </c>
      <c r="F425" s="209" t="s">
        <v>1314</v>
      </c>
      <c r="G425" s="210" t="s">
        <v>216</v>
      </c>
      <c r="H425" s="211">
        <v>0.17899999999999999</v>
      </c>
      <c r="I425" s="212"/>
      <c r="J425" s="213">
        <f>ROUND(I425*H425,2)</f>
        <v>0</v>
      </c>
      <c r="K425" s="209" t="s">
        <v>148</v>
      </c>
      <c r="L425" s="47"/>
      <c r="M425" s="214" t="s">
        <v>19</v>
      </c>
      <c r="N425" s="215" t="s">
        <v>48</v>
      </c>
      <c r="O425" s="87"/>
      <c r="P425" s="216">
        <f>O425*H425</f>
        <v>0</v>
      </c>
      <c r="Q425" s="216">
        <v>0</v>
      </c>
      <c r="R425" s="216">
        <f>Q425*H425</f>
        <v>0</v>
      </c>
      <c r="S425" s="216">
        <v>0</v>
      </c>
      <c r="T425" s="217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18" t="s">
        <v>149</v>
      </c>
      <c r="AT425" s="218" t="s">
        <v>144</v>
      </c>
      <c r="AU425" s="218" t="s">
        <v>87</v>
      </c>
      <c r="AY425" s="20" t="s">
        <v>137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20" t="s">
        <v>85</v>
      </c>
      <c r="BK425" s="219">
        <f>ROUND(I425*H425,2)</f>
        <v>0</v>
      </c>
      <c r="BL425" s="20" t="s">
        <v>149</v>
      </c>
      <c r="BM425" s="218" t="s">
        <v>1315</v>
      </c>
    </row>
    <row r="426" s="2" customFormat="1">
      <c r="A426" s="41"/>
      <c r="B426" s="42"/>
      <c r="C426" s="43"/>
      <c r="D426" s="220" t="s">
        <v>151</v>
      </c>
      <c r="E426" s="43"/>
      <c r="F426" s="221" t="s">
        <v>1316</v>
      </c>
      <c r="G426" s="43"/>
      <c r="H426" s="43"/>
      <c r="I426" s="222"/>
      <c r="J426" s="43"/>
      <c r="K426" s="43"/>
      <c r="L426" s="47"/>
      <c r="M426" s="223"/>
      <c r="N426" s="224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151</v>
      </c>
      <c r="AU426" s="20" t="s">
        <v>87</v>
      </c>
    </row>
    <row r="427" s="2" customFormat="1" ht="24.15" customHeight="1">
      <c r="A427" s="41"/>
      <c r="B427" s="42"/>
      <c r="C427" s="207" t="s">
        <v>1317</v>
      </c>
      <c r="D427" s="207" t="s">
        <v>144</v>
      </c>
      <c r="E427" s="208" t="s">
        <v>1318</v>
      </c>
      <c r="F427" s="209" t="s">
        <v>1319</v>
      </c>
      <c r="G427" s="210" t="s">
        <v>216</v>
      </c>
      <c r="H427" s="211">
        <v>3.5800000000000001</v>
      </c>
      <c r="I427" s="212"/>
      <c r="J427" s="213">
        <f>ROUND(I427*H427,2)</f>
        <v>0</v>
      </c>
      <c r="K427" s="209" t="s">
        <v>148</v>
      </c>
      <c r="L427" s="47"/>
      <c r="M427" s="214" t="s">
        <v>19</v>
      </c>
      <c r="N427" s="215" t="s">
        <v>48</v>
      </c>
      <c r="O427" s="87"/>
      <c r="P427" s="216">
        <f>O427*H427</f>
        <v>0</v>
      </c>
      <c r="Q427" s="216">
        <v>0</v>
      </c>
      <c r="R427" s="216">
        <f>Q427*H427</f>
        <v>0</v>
      </c>
      <c r="S427" s="216">
        <v>0</v>
      </c>
      <c r="T427" s="217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18" t="s">
        <v>149</v>
      </c>
      <c r="AT427" s="218" t="s">
        <v>144</v>
      </c>
      <c r="AU427" s="218" t="s">
        <v>87</v>
      </c>
      <c r="AY427" s="20" t="s">
        <v>137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20" t="s">
        <v>85</v>
      </c>
      <c r="BK427" s="219">
        <f>ROUND(I427*H427,2)</f>
        <v>0</v>
      </c>
      <c r="BL427" s="20" t="s">
        <v>149</v>
      </c>
      <c r="BM427" s="218" t="s">
        <v>1320</v>
      </c>
    </row>
    <row r="428" s="2" customFormat="1">
      <c r="A428" s="41"/>
      <c r="B428" s="42"/>
      <c r="C428" s="43"/>
      <c r="D428" s="220" t="s">
        <v>151</v>
      </c>
      <c r="E428" s="43"/>
      <c r="F428" s="221" t="s">
        <v>1321</v>
      </c>
      <c r="G428" s="43"/>
      <c r="H428" s="43"/>
      <c r="I428" s="222"/>
      <c r="J428" s="43"/>
      <c r="K428" s="43"/>
      <c r="L428" s="47"/>
      <c r="M428" s="223"/>
      <c r="N428" s="224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151</v>
      </c>
      <c r="AU428" s="20" t="s">
        <v>87</v>
      </c>
    </row>
    <row r="429" s="14" customFormat="1">
      <c r="A429" s="14"/>
      <c r="B429" s="236"/>
      <c r="C429" s="237"/>
      <c r="D429" s="227" t="s">
        <v>153</v>
      </c>
      <c r="E429" s="238" t="s">
        <v>19</v>
      </c>
      <c r="F429" s="239" t="s">
        <v>1322</v>
      </c>
      <c r="G429" s="237"/>
      <c r="H429" s="240">
        <v>3.5800000000000001</v>
      </c>
      <c r="I429" s="241"/>
      <c r="J429" s="237"/>
      <c r="K429" s="237"/>
      <c r="L429" s="242"/>
      <c r="M429" s="243"/>
      <c r="N429" s="244"/>
      <c r="O429" s="244"/>
      <c r="P429" s="244"/>
      <c r="Q429" s="244"/>
      <c r="R429" s="244"/>
      <c r="S429" s="244"/>
      <c r="T429" s="24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6" t="s">
        <v>153</v>
      </c>
      <c r="AU429" s="246" t="s">
        <v>87</v>
      </c>
      <c r="AV429" s="14" t="s">
        <v>87</v>
      </c>
      <c r="AW429" s="14" t="s">
        <v>37</v>
      </c>
      <c r="AX429" s="14" t="s">
        <v>77</v>
      </c>
      <c r="AY429" s="246" t="s">
        <v>137</v>
      </c>
    </row>
    <row r="430" s="16" customFormat="1">
      <c r="A430" s="16"/>
      <c r="B430" s="258"/>
      <c r="C430" s="259"/>
      <c r="D430" s="227" t="s">
        <v>153</v>
      </c>
      <c r="E430" s="260" t="s">
        <v>19</v>
      </c>
      <c r="F430" s="261" t="s">
        <v>161</v>
      </c>
      <c r="G430" s="259"/>
      <c r="H430" s="262">
        <v>3.5800000000000001</v>
      </c>
      <c r="I430" s="263"/>
      <c r="J430" s="259"/>
      <c r="K430" s="259"/>
      <c r="L430" s="264"/>
      <c r="M430" s="265"/>
      <c r="N430" s="266"/>
      <c r="O430" s="266"/>
      <c r="P430" s="266"/>
      <c r="Q430" s="266"/>
      <c r="R430" s="266"/>
      <c r="S430" s="266"/>
      <c r="T430" s="267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T430" s="268" t="s">
        <v>153</v>
      </c>
      <c r="AU430" s="268" t="s">
        <v>87</v>
      </c>
      <c r="AV430" s="16" t="s">
        <v>149</v>
      </c>
      <c r="AW430" s="16" t="s">
        <v>37</v>
      </c>
      <c r="AX430" s="16" t="s">
        <v>85</v>
      </c>
      <c r="AY430" s="268" t="s">
        <v>137</v>
      </c>
    </row>
    <row r="431" s="2" customFormat="1" ht="49.05" customHeight="1">
      <c r="A431" s="41"/>
      <c r="B431" s="42"/>
      <c r="C431" s="207" t="s">
        <v>682</v>
      </c>
      <c r="D431" s="207" t="s">
        <v>144</v>
      </c>
      <c r="E431" s="208" t="s">
        <v>1323</v>
      </c>
      <c r="F431" s="209" t="s">
        <v>1324</v>
      </c>
      <c r="G431" s="210" t="s">
        <v>216</v>
      </c>
      <c r="H431" s="211">
        <v>0.17899999999999999</v>
      </c>
      <c r="I431" s="212"/>
      <c r="J431" s="213">
        <f>ROUND(I431*H431,2)</f>
        <v>0</v>
      </c>
      <c r="K431" s="209" t="s">
        <v>148</v>
      </c>
      <c r="L431" s="47"/>
      <c r="M431" s="214" t="s">
        <v>19</v>
      </c>
      <c r="N431" s="215" t="s">
        <v>48</v>
      </c>
      <c r="O431" s="87"/>
      <c r="P431" s="216">
        <f>O431*H431</f>
        <v>0</v>
      </c>
      <c r="Q431" s="216">
        <v>0</v>
      </c>
      <c r="R431" s="216">
        <f>Q431*H431</f>
        <v>0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149</v>
      </c>
      <c r="AT431" s="218" t="s">
        <v>144</v>
      </c>
      <c r="AU431" s="218" t="s">
        <v>87</v>
      </c>
      <c r="AY431" s="20" t="s">
        <v>137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85</v>
      </c>
      <c r="BK431" s="219">
        <f>ROUND(I431*H431,2)</f>
        <v>0</v>
      </c>
      <c r="BL431" s="20" t="s">
        <v>149</v>
      </c>
      <c r="BM431" s="218" t="s">
        <v>1325</v>
      </c>
    </row>
    <row r="432" s="2" customFormat="1">
      <c r="A432" s="41"/>
      <c r="B432" s="42"/>
      <c r="C432" s="43"/>
      <c r="D432" s="220" t="s">
        <v>151</v>
      </c>
      <c r="E432" s="43"/>
      <c r="F432" s="221" t="s">
        <v>1326</v>
      </c>
      <c r="G432" s="43"/>
      <c r="H432" s="43"/>
      <c r="I432" s="222"/>
      <c r="J432" s="43"/>
      <c r="K432" s="43"/>
      <c r="L432" s="47"/>
      <c r="M432" s="223"/>
      <c r="N432" s="224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151</v>
      </c>
      <c r="AU432" s="20" t="s">
        <v>87</v>
      </c>
    </row>
    <row r="433" s="2" customFormat="1" ht="16.5" customHeight="1">
      <c r="A433" s="41"/>
      <c r="B433" s="42"/>
      <c r="C433" s="207" t="s">
        <v>1327</v>
      </c>
      <c r="D433" s="207" t="s">
        <v>144</v>
      </c>
      <c r="E433" s="208" t="s">
        <v>1328</v>
      </c>
      <c r="F433" s="209" t="s">
        <v>1329</v>
      </c>
      <c r="G433" s="210" t="s">
        <v>1330</v>
      </c>
      <c r="H433" s="211">
        <v>4</v>
      </c>
      <c r="I433" s="212"/>
      <c r="J433" s="213">
        <f>ROUND(I433*H433,2)</f>
        <v>0</v>
      </c>
      <c r="K433" s="209" t="s">
        <v>19</v>
      </c>
      <c r="L433" s="47"/>
      <c r="M433" s="214" t="s">
        <v>19</v>
      </c>
      <c r="N433" s="215" t="s">
        <v>48</v>
      </c>
      <c r="O433" s="87"/>
      <c r="P433" s="216">
        <f>O433*H433</f>
        <v>0</v>
      </c>
      <c r="Q433" s="216">
        <v>0</v>
      </c>
      <c r="R433" s="216">
        <f>Q433*H433</f>
        <v>0</v>
      </c>
      <c r="S433" s="216">
        <v>0</v>
      </c>
      <c r="T433" s="217">
        <f>S433*H433</f>
        <v>0</v>
      </c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R433" s="218" t="s">
        <v>149</v>
      </c>
      <c r="AT433" s="218" t="s">
        <v>144</v>
      </c>
      <c r="AU433" s="218" t="s">
        <v>87</v>
      </c>
      <c r="AY433" s="20" t="s">
        <v>137</v>
      </c>
      <c r="BE433" s="219">
        <f>IF(N433="základní",J433,0)</f>
        <v>0</v>
      </c>
      <c r="BF433" s="219">
        <f>IF(N433="snížená",J433,0)</f>
        <v>0</v>
      </c>
      <c r="BG433" s="219">
        <f>IF(N433="zákl. přenesená",J433,0)</f>
        <v>0</v>
      </c>
      <c r="BH433" s="219">
        <f>IF(N433="sníž. přenesená",J433,0)</f>
        <v>0</v>
      </c>
      <c r="BI433" s="219">
        <f>IF(N433="nulová",J433,0)</f>
        <v>0</v>
      </c>
      <c r="BJ433" s="20" t="s">
        <v>85</v>
      </c>
      <c r="BK433" s="219">
        <f>ROUND(I433*H433,2)</f>
        <v>0</v>
      </c>
      <c r="BL433" s="20" t="s">
        <v>149</v>
      </c>
      <c r="BM433" s="218" t="s">
        <v>1331</v>
      </c>
    </row>
    <row r="434" s="2" customFormat="1" ht="24.15" customHeight="1">
      <c r="A434" s="41"/>
      <c r="B434" s="42"/>
      <c r="C434" s="207" t="s">
        <v>687</v>
      </c>
      <c r="D434" s="207" t="s">
        <v>144</v>
      </c>
      <c r="E434" s="208" t="s">
        <v>1332</v>
      </c>
      <c r="F434" s="209" t="s">
        <v>1333</v>
      </c>
      <c r="G434" s="210" t="s">
        <v>216</v>
      </c>
      <c r="H434" s="211">
        <v>0.13300000000000001</v>
      </c>
      <c r="I434" s="212"/>
      <c r="J434" s="213">
        <f>ROUND(I434*H434,2)</f>
        <v>0</v>
      </c>
      <c r="K434" s="209" t="s">
        <v>148</v>
      </c>
      <c r="L434" s="47"/>
      <c r="M434" s="214" t="s">
        <v>19</v>
      </c>
      <c r="N434" s="215" t="s">
        <v>48</v>
      </c>
      <c r="O434" s="87"/>
      <c r="P434" s="216">
        <f>O434*H434</f>
        <v>0</v>
      </c>
      <c r="Q434" s="216">
        <v>0</v>
      </c>
      <c r="R434" s="216">
        <f>Q434*H434</f>
        <v>0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149</v>
      </c>
      <c r="AT434" s="218" t="s">
        <v>144</v>
      </c>
      <c r="AU434" s="218" t="s">
        <v>87</v>
      </c>
      <c r="AY434" s="20" t="s">
        <v>137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85</v>
      </c>
      <c r="BK434" s="219">
        <f>ROUND(I434*H434,2)</f>
        <v>0</v>
      </c>
      <c r="BL434" s="20" t="s">
        <v>149</v>
      </c>
      <c r="BM434" s="218" t="s">
        <v>1334</v>
      </c>
    </row>
    <row r="435" s="2" customFormat="1">
      <c r="A435" s="41"/>
      <c r="B435" s="42"/>
      <c r="C435" s="43"/>
      <c r="D435" s="220" t="s">
        <v>151</v>
      </c>
      <c r="E435" s="43"/>
      <c r="F435" s="221" t="s">
        <v>1335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151</v>
      </c>
      <c r="AU435" s="20" t="s">
        <v>87</v>
      </c>
    </row>
    <row r="436" s="12" customFormat="1" ht="22.8" customHeight="1">
      <c r="A436" s="12"/>
      <c r="B436" s="191"/>
      <c r="C436" s="192"/>
      <c r="D436" s="193" t="s">
        <v>76</v>
      </c>
      <c r="E436" s="205" t="s">
        <v>1336</v>
      </c>
      <c r="F436" s="205" t="s">
        <v>1337</v>
      </c>
      <c r="G436" s="192"/>
      <c r="H436" s="192"/>
      <c r="I436" s="195"/>
      <c r="J436" s="206">
        <f>BK436</f>
        <v>0</v>
      </c>
      <c r="K436" s="192"/>
      <c r="L436" s="197"/>
      <c r="M436" s="198"/>
      <c r="N436" s="199"/>
      <c r="O436" s="199"/>
      <c r="P436" s="200">
        <f>SUM(P437:P451)</f>
        <v>0</v>
      </c>
      <c r="Q436" s="199"/>
      <c r="R436" s="200">
        <f>SUM(R437:R451)</f>
        <v>0</v>
      </c>
      <c r="S436" s="199"/>
      <c r="T436" s="201">
        <f>SUM(T437:T451)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02" t="s">
        <v>85</v>
      </c>
      <c r="AT436" s="203" t="s">
        <v>76</v>
      </c>
      <c r="AU436" s="203" t="s">
        <v>85</v>
      </c>
      <c r="AY436" s="202" t="s">
        <v>137</v>
      </c>
      <c r="BK436" s="204">
        <f>SUM(BK437:BK451)</f>
        <v>0</v>
      </c>
    </row>
    <row r="437" s="2" customFormat="1" ht="24.15" customHeight="1">
      <c r="A437" s="41"/>
      <c r="B437" s="42"/>
      <c r="C437" s="207" t="s">
        <v>1338</v>
      </c>
      <c r="D437" s="207" t="s">
        <v>144</v>
      </c>
      <c r="E437" s="208" t="s">
        <v>1339</v>
      </c>
      <c r="F437" s="209" t="s">
        <v>1340</v>
      </c>
      <c r="G437" s="210" t="s">
        <v>288</v>
      </c>
      <c r="H437" s="211">
        <v>1</v>
      </c>
      <c r="I437" s="212"/>
      <c r="J437" s="213">
        <f>ROUND(I437*H437,2)</f>
        <v>0</v>
      </c>
      <c r="K437" s="209" t="s">
        <v>148</v>
      </c>
      <c r="L437" s="47"/>
      <c r="M437" s="214" t="s">
        <v>19</v>
      </c>
      <c r="N437" s="215" t="s">
        <v>48</v>
      </c>
      <c r="O437" s="87"/>
      <c r="P437" s="216">
        <f>O437*H437</f>
        <v>0</v>
      </c>
      <c r="Q437" s="216">
        <v>0</v>
      </c>
      <c r="R437" s="216">
        <f>Q437*H437</f>
        <v>0</v>
      </c>
      <c r="S437" s="216">
        <v>0</v>
      </c>
      <c r="T437" s="21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8" t="s">
        <v>149</v>
      </c>
      <c r="AT437" s="218" t="s">
        <v>144</v>
      </c>
      <c r="AU437" s="218" t="s">
        <v>87</v>
      </c>
      <c r="AY437" s="20" t="s">
        <v>137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20" t="s">
        <v>85</v>
      </c>
      <c r="BK437" s="219">
        <f>ROUND(I437*H437,2)</f>
        <v>0</v>
      </c>
      <c r="BL437" s="20" t="s">
        <v>149</v>
      </c>
      <c r="BM437" s="218" t="s">
        <v>1341</v>
      </c>
    </row>
    <row r="438" s="2" customFormat="1">
      <c r="A438" s="41"/>
      <c r="B438" s="42"/>
      <c r="C438" s="43"/>
      <c r="D438" s="220" t="s">
        <v>151</v>
      </c>
      <c r="E438" s="43"/>
      <c r="F438" s="221" t="s">
        <v>1342</v>
      </c>
      <c r="G438" s="43"/>
      <c r="H438" s="43"/>
      <c r="I438" s="222"/>
      <c r="J438" s="43"/>
      <c r="K438" s="43"/>
      <c r="L438" s="47"/>
      <c r="M438" s="223"/>
      <c r="N438" s="224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151</v>
      </c>
      <c r="AU438" s="20" t="s">
        <v>87</v>
      </c>
    </row>
    <row r="439" s="14" customFormat="1">
      <c r="A439" s="14"/>
      <c r="B439" s="236"/>
      <c r="C439" s="237"/>
      <c r="D439" s="227" t="s">
        <v>153</v>
      </c>
      <c r="E439" s="238" t="s">
        <v>19</v>
      </c>
      <c r="F439" s="239" t="s">
        <v>85</v>
      </c>
      <c r="G439" s="237"/>
      <c r="H439" s="240">
        <v>1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6" t="s">
        <v>153</v>
      </c>
      <c r="AU439" s="246" t="s">
        <v>87</v>
      </c>
      <c r="AV439" s="14" t="s">
        <v>87</v>
      </c>
      <c r="AW439" s="14" t="s">
        <v>37</v>
      </c>
      <c r="AX439" s="14" t="s">
        <v>77</v>
      </c>
      <c r="AY439" s="246" t="s">
        <v>137</v>
      </c>
    </row>
    <row r="440" s="16" customFormat="1">
      <c r="A440" s="16"/>
      <c r="B440" s="258"/>
      <c r="C440" s="259"/>
      <c r="D440" s="227" t="s">
        <v>153</v>
      </c>
      <c r="E440" s="260" t="s">
        <v>19</v>
      </c>
      <c r="F440" s="261" t="s">
        <v>161</v>
      </c>
      <c r="G440" s="259"/>
      <c r="H440" s="262">
        <v>1</v>
      </c>
      <c r="I440" s="263"/>
      <c r="J440" s="259"/>
      <c r="K440" s="259"/>
      <c r="L440" s="264"/>
      <c r="M440" s="265"/>
      <c r="N440" s="266"/>
      <c r="O440" s="266"/>
      <c r="P440" s="266"/>
      <c r="Q440" s="266"/>
      <c r="R440" s="266"/>
      <c r="S440" s="266"/>
      <c r="T440" s="267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T440" s="268" t="s">
        <v>153</v>
      </c>
      <c r="AU440" s="268" t="s">
        <v>87</v>
      </c>
      <c r="AV440" s="16" t="s">
        <v>149</v>
      </c>
      <c r="AW440" s="16" t="s">
        <v>37</v>
      </c>
      <c r="AX440" s="16" t="s">
        <v>85</v>
      </c>
      <c r="AY440" s="268" t="s">
        <v>137</v>
      </c>
    </row>
    <row r="441" s="2" customFormat="1" ht="16.5" customHeight="1">
      <c r="A441" s="41"/>
      <c r="B441" s="42"/>
      <c r="C441" s="207" t="s">
        <v>690</v>
      </c>
      <c r="D441" s="207" t="s">
        <v>144</v>
      </c>
      <c r="E441" s="208" t="s">
        <v>1343</v>
      </c>
      <c r="F441" s="209" t="s">
        <v>1344</v>
      </c>
      <c r="G441" s="210" t="s">
        <v>968</v>
      </c>
      <c r="H441" s="211">
        <v>1</v>
      </c>
      <c r="I441" s="212"/>
      <c r="J441" s="213">
        <f>ROUND(I441*H441,2)</f>
        <v>0</v>
      </c>
      <c r="K441" s="209" t="s">
        <v>19</v>
      </c>
      <c r="L441" s="47"/>
      <c r="M441" s="214" t="s">
        <v>19</v>
      </c>
      <c r="N441" s="215" t="s">
        <v>48</v>
      </c>
      <c r="O441" s="87"/>
      <c r="P441" s="216">
        <f>O441*H441</f>
        <v>0</v>
      </c>
      <c r="Q441" s="216">
        <v>0</v>
      </c>
      <c r="R441" s="216">
        <f>Q441*H441</f>
        <v>0</v>
      </c>
      <c r="S441" s="216">
        <v>0</v>
      </c>
      <c r="T441" s="217">
        <f>S441*H441</f>
        <v>0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18" t="s">
        <v>149</v>
      </c>
      <c r="AT441" s="218" t="s">
        <v>144</v>
      </c>
      <c r="AU441" s="218" t="s">
        <v>87</v>
      </c>
      <c r="AY441" s="20" t="s">
        <v>137</v>
      </c>
      <c r="BE441" s="219">
        <f>IF(N441="základní",J441,0)</f>
        <v>0</v>
      </c>
      <c r="BF441" s="219">
        <f>IF(N441="snížená",J441,0)</f>
        <v>0</v>
      </c>
      <c r="BG441" s="219">
        <f>IF(N441="zákl. přenesená",J441,0)</f>
        <v>0</v>
      </c>
      <c r="BH441" s="219">
        <f>IF(N441="sníž. přenesená",J441,0)</f>
        <v>0</v>
      </c>
      <c r="BI441" s="219">
        <f>IF(N441="nulová",J441,0)</f>
        <v>0</v>
      </c>
      <c r="BJ441" s="20" t="s">
        <v>85</v>
      </c>
      <c r="BK441" s="219">
        <f>ROUND(I441*H441,2)</f>
        <v>0</v>
      </c>
      <c r="BL441" s="20" t="s">
        <v>149</v>
      </c>
      <c r="BM441" s="218" t="s">
        <v>1345</v>
      </c>
    </row>
    <row r="442" s="2" customFormat="1" ht="16.5" customHeight="1">
      <c r="A442" s="41"/>
      <c r="B442" s="42"/>
      <c r="C442" s="207" t="s">
        <v>1346</v>
      </c>
      <c r="D442" s="207" t="s">
        <v>144</v>
      </c>
      <c r="E442" s="208" t="s">
        <v>1347</v>
      </c>
      <c r="F442" s="209" t="s">
        <v>1348</v>
      </c>
      <c r="G442" s="210" t="s">
        <v>1330</v>
      </c>
      <c r="H442" s="211">
        <v>6</v>
      </c>
      <c r="I442" s="212"/>
      <c r="J442" s="213">
        <f>ROUND(I442*H442,2)</f>
        <v>0</v>
      </c>
      <c r="K442" s="209" t="s">
        <v>19</v>
      </c>
      <c r="L442" s="47"/>
      <c r="M442" s="214" t="s">
        <v>19</v>
      </c>
      <c r="N442" s="215" t="s">
        <v>48</v>
      </c>
      <c r="O442" s="87"/>
      <c r="P442" s="216">
        <f>O442*H442</f>
        <v>0</v>
      </c>
      <c r="Q442" s="216">
        <v>0</v>
      </c>
      <c r="R442" s="216">
        <f>Q442*H442</f>
        <v>0</v>
      </c>
      <c r="S442" s="216">
        <v>0</v>
      </c>
      <c r="T442" s="217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8" t="s">
        <v>149</v>
      </c>
      <c r="AT442" s="218" t="s">
        <v>144</v>
      </c>
      <c r="AU442" s="218" t="s">
        <v>87</v>
      </c>
      <c r="AY442" s="20" t="s">
        <v>137</v>
      </c>
      <c r="BE442" s="219">
        <f>IF(N442="základní",J442,0)</f>
        <v>0</v>
      </c>
      <c r="BF442" s="219">
        <f>IF(N442="snížená",J442,0)</f>
        <v>0</v>
      </c>
      <c r="BG442" s="219">
        <f>IF(N442="zákl. přenesená",J442,0)</f>
        <v>0</v>
      </c>
      <c r="BH442" s="219">
        <f>IF(N442="sníž. přenesená",J442,0)</f>
        <v>0</v>
      </c>
      <c r="BI442" s="219">
        <f>IF(N442="nulová",J442,0)</f>
        <v>0</v>
      </c>
      <c r="BJ442" s="20" t="s">
        <v>85</v>
      </c>
      <c r="BK442" s="219">
        <f>ROUND(I442*H442,2)</f>
        <v>0</v>
      </c>
      <c r="BL442" s="20" t="s">
        <v>149</v>
      </c>
      <c r="BM442" s="218" t="s">
        <v>1349</v>
      </c>
    </row>
    <row r="443" s="2" customFormat="1" ht="16.5" customHeight="1">
      <c r="A443" s="41"/>
      <c r="B443" s="42"/>
      <c r="C443" s="207" t="s">
        <v>693</v>
      </c>
      <c r="D443" s="207" t="s">
        <v>144</v>
      </c>
      <c r="E443" s="208" t="s">
        <v>1350</v>
      </c>
      <c r="F443" s="209" t="s">
        <v>1351</v>
      </c>
      <c r="G443" s="210" t="s">
        <v>1168</v>
      </c>
      <c r="H443" s="211">
        <v>1</v>
      </c>
      <c r="I443" s="212"/>
      <c r="J443" s="213">
        <f>ROUND(I443*H443,2)</f>
        <v>0</v>
      </c>
      <c r="K443" s="209" t="s">
        <v>19</v>
      </c>
      <c r="L443" s="47"/>
      <c r="M443" s="214" t="s">
        <v>19</v>
      </c>
      <c r="N443" s="215" t="s">
        <v>48</v>
      </c>
      <c r="O443" s="87"/>
      <c r="P443" s="216">
        <f>O443*H443</f>
        <v>0</v>
      </c>
      <c r="Q443" s="216">
        <v>0</v>
      </c>
      <c r="R443" s="216">
        <f>Q443*H443</f>
        <v>0</v>
      </c>
      <c r="S443" s="216">
        <v>0</v>
      </c>
      <c r="T443" s="217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8" t="s">
        <v>149</v>
      </c>
      <c r="AT443" s="218" t="s">
        <v>144</v>
      </c>
      <c r="AU443" s="218" t="s">
        <v>87</v>
      </c>
      <c r="AY443" s="20" t="s">
        <v>137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20" t="s">
        <v>85</v>
      </c>
      <c r="BK443" s="219">
        <f>ROUND(I443*H443,2)</f>
        <v>0</v>
      </c>
      <c r="BL443" s="20" t="s">
        <v>149</v>
      </c>
      <c r="BM443" s="218" t="s">
        <v>1352</v>
      </c>
    </row>
    <row r="444" s="2" customFormat="1" ht="16.5" customHeight="1">
      <c r="A444" s="41"/>
      <c r="B444" s="42"/>
      <c r="C444" s="207" t="s">
        <v>1353</v>
      </c>
      <c r="D444" s="207" t="s">
        <v>144</v>
      </c>
      <c r="E444" s="208" t="s">
        <v>1354</v>
      </c>
      <c r="F444" s="209" t="s">
        <v>1355</v>
      </c>
      <c r="G444" s="210" t="s">
        <v>1168</v>
      </c>
      <c r="H444" s="211">
        <v>1</v>
      </c>
      <c r="I444" s="212"/>
      <c r="J444" s="213">
        <f>ROUND(I444*H444,2)</f>
        <v>0</v>
      </c>
      <c r="K444" s="209" t="s">
        <v>19</v>
      </c>
      <c r="L444" s="47"/>
      <c r="M444" s="214" t="s">
        <v>19</v>
      </c>
      <c r="N444" s="215" t="s">
        <v>48</v>
      </c>
      <c r="O444" s="87"/>
      <c r="P444" s="216">
        <f>O444*H444</f>
        <v>0</v>
      </c>
      <c r="Q444" s="216">
        <v>0</v>
      </c>
      <c r="R444" s="216">
        <f>Q444*H444</f>
        <v>0</v>
      </c>
      <c r="S444" s="216">
        <v>0</v>
      </c>
      <c r="T444" s="217">
        <f>S444*H444</f>
        <v>0</v>
      </c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R444" s="218" t="s">
        <v>149</v>
      </c>
      <c r="AT444" s="218" t="s">
        <v>144</v>
      </c>
      <c r="AU444" s="218" t="s">
        <v>87</v>
      </c>
      <c r="AY444" s="20" t="s">
        <v>137</v>
      </c>
      <c r="BE444" s="219">
        <f>IF(N444="základní",J444,0)</f>
        <v>0</v>
      </c>
      <c r="BF444" s="219">
        <f>IF(N444="snížená",J444,0)</f>
        <v>0</v>
      </c>
      <c r="BG444" s="219">
        <f>IF(N444="zákl. přenesená",J444,0)</f>
        <v>0</v>
      </c>
      <c r="BH444" s="219">
        <f>IF(N444="sníž. přenesená",J444,0)</f>
        <v>0</v>
      </c>
      <c r="BI444" s="219">
        <f>IF(N444="nulová",J444,0)</f>
        <v>0</v>
      </c>
      <c r="BJ444" s="20" t="s">
        <v>85</v>
      </c>
      <c r="BK444" s="219">
        <f>ROUND(I444*H444,2)</f>
        <v>0</v>
      </c>
      <c r="BL444" s="20" t="s">
        <v>149</v>
      </c>
      <c r="BM444" s="218" t="s">
        <v>1356</v>
      </c>
    </row>
    <row r="445" s="2" customFormat="1" ht="16.5" customHeight="1">
      <c r="A445" s="41"/>
      <c r="B445" s="42"/>
      <c r="C445" s="207" t="s">
        <v>696</v>
      </c>
      <c r="D445" s="207" t="s">
        <v>144</v>
      </c>
      <c r="E445" s="208" t="s">
        <v>1357</v>
      </c>
      <c r="F445" s="209" t="s">
        <v>1358</v>
      </c>
      <c r="G445" s="210" t="s">
        <v>1330</v>
      </c>
      <c r="H445" s="211">
        <v>8</v>
      </c>
      <c r="I445" s="212"/>
      <c r="J445" s="213">
        <f>ROUND(I445*H445,2)</f>
        <v>0</v>
      </c>
      <c r="K445" s="209" t="s">
        <v>19</v>
      </c>
      <c r="L445" s="47"/>
      <c r="M445" s="214" t="s">
        <v>19</v>
      </c>
      <c r="N445" s="215" t="s">
        <v>48</v>
      </c>
      <c r="O445" s="87"/>
      <c r="P445" s="216">
        <f>O445*H445</f>
        <v>0</v>
      </c>
      <c r="Q445" s="216">
        <v>0</v>
      </c>
      <c r="R445" s="216">
        <f>Q445*H445</f>
        <v>0</v>
      </c>
      <c r="S445" s="216">
        <v>0</v>
      </c>
      <c r="T445" s="217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8" t="s">
        <v>149</v>
      </c>
      <c r="AT445" s="218" t="s">
        <v>144</v>
      </c>
      <c r="AU445" s="218" t="s">
        <v>87</v>
      </c>
      <c r="AY445" s="20" t="s">
        <v>137</v>
      </c>
      <c r="BE445" s="219">
        <f>IF(N445="základní",J445,0)</f>
        <v>0</v>
      </c>
      <c r="BF445" s="219">
        <f>IF(N445="snížená",J445,0)</f>
        <v>0</v>
      </c>
      <c r="BG445" s="219">
        <f>IF(N445="zákl. přenesená",J445,0)</f>
        <v>0</v>
      </c>
      <c r="BH445" s="219">
        <f>IF(N445="sníž. přenesená",J445,0)</f>
        <v>0</v>
      </c>
      <c r="BI445" s="219">
        <f>IF(N445="nulová",J445,0)</f>
        <v>0</v>
      </c>
      <c r="BJ445" s="20" t="s">
        <v>85</v>
      </c>
      <c r="BK445" s="219">
        <f>ROUND(I445*H445,2)</f>
        <v>0</v>
      </c>
      <c r="BL445" s="20" t="s">
        <v>149</v>
      </c>
      <c r="BM445" s="218" t="s">
        <v>1359</v>
      </c>
    </row>
    <row r="446" s="2" customFormat="1" ht="24.15" customHeight="1">
      <c r="A446" s="41"/>
      <c r="B446" s="42"/>
      <c r="C446" s="207" t="s">
        <v>1360</v>
      </c>
      <c r="D446" s="207" t="s">
        <v>144</v>
      </c>
      <c r="E446" s="208" t="s">
        <v>1361</v>
      </c>
      <c r="F446" s="209" t="s">
        <v>1362</v>
      </c>
      <c r="G446" s="210" t="s">
        <v>1330</v>
      </c>
      <c r="H446" s="211">
        <v>2</v>
      </c>
      <c r="I446" s="212"/>
      <c r="J446" s="213">
        <f>ROUND(I446*H446,2)</f>
        <v>0</v>
      </c>
      <c r="K446" s="209" t="s">
        <v>19</v>
      </c>
      <c r="L446" s="47"/>
      <c r="M446" s="214" t="s">
        <v>19</v>
      </c>
      <c r="N446" s="215" t="s">
        <v>48</v>
      </c>
      <c r="O446" s="87"/>
      <c r="P446" s="216">
        <f>O446*H446</f>
        <v>0</v>
      </c>
      <c r="Q446" s="216">
        <v>0</v>
      </c>
      <c r="R446" s="216">
        <f>Q446*H446</f>
        <v>0</v>
      </c>
      <c r="S446" s="216">
        <v>0</v>
      </c>
      <c r="T446" s="217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8" t="s">
        <v>149</v>
      </c>
      <c r="AT446" s="218" t="s">
        <v>144</v>
      </c>
      <c r="AU446" s="218" t="s">
        <v>87</v>
      </c>
      <c r="AY446" s="20" t="s">
        <v>137</v>
      </c>
      <c r="BE446" s="219">
        <f>IF(N446="základní",J446,0)</f>
        <v>0</v>
      </c>
      <c r="BF446" s="219">
        <f>IF(N446="snížená",J446,0)</f>
        <v>0</v>
      </c>
      <c r="BG446" s="219">
        <f>IF(N446="zákl. přenesená",J446,0)</f>
        <v>0</v>
      </c>
      <c r="BH446" s="219">
        <f>IF(N446="sníž. přenesená",J446,0)</f>
        <v>0</v>
      </c>
      <c r="BI446" s="219">
        <f>IF(N446="nulová",J446,0)</f>
        <v>0</v>
      </c>
      <c r="BJ446" s="20" t="s">
        <v>85</v>
      </c>
      <c r="BK446" s="219">
        <f>ROUND(I446*H446,2)</f>
        <v>0</v>
      </c>
      <c r="BL446" s="20" t="s">
        <v>149</v>
      </c>
      <c r="BM446" s="218" t="s">
        <v>1363</v>
      </c>
    </row>
    <row r="447" s="2" customFormat="1" ht="16.5" customHeight="1">
      <c r="A447" s="41"/>
      <c r="B447" s="42"/>
      <c r="C447" s="207" t="s">
        <v>699</v>
      </c>
      <c r="D447" s="207" t="s">
        <v>144</v>
      </c>
      <c r="E447" s="208" t="s">
        <v>1364</v>
      </c>
      <c r="F447" s="209" t="s">
        <v>1365</v>
      </c>
      <c r="G447" s="210" t="s">
        <v>1330</v>
      </c>
      <c r="H447" s="211">
        <v>4</v>
      </c>
      <c r="I447" s="212"/>
      <c r="J447" s="213">
        <f>ROUND(I447*H447,2)</f>
        <v>0</v>
      </c>
      <c r="K447" s="209" t="s">
        <v>19</v>
      </c>
      <c r="L447" s="47"/>
      <c r="M447" s="214" t="s">
        <v>19</v>
      </c>
      <c r="N447" s="215" t="s">
        <v>48</v>
      </c>
      <c r="O447" s="87"/>
      <c r="P447" s="216">
        <f>O447*H447</f>
        <v>0</v>
      </c>
      <c r="Q447" s="216">
        <v>0</v>
      </c>
      <c r="R447" s="216">
        <f>Q447*H447</f>
        <v>0</v>
      </c>
      <c r="S447" s="216">
        <v>0</v>
      </c>
      <c r="T447" s="217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8" t="s">
        <v>149</v>
      </c>
      <c r="AT447" s="218" t="s">
        <v>144</v>
      </c>
      <c r="AU447" s="218" t="s">
        <v>87</v>
      </c>
      <c r="AY447" s="20" t="s">
        <v>137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20" t="s">
        <v>85</v>
      </c>
      <c r="BK447" s="219">
        <f>ROUND(I447*H447,2)</f>
        <v>0</v>
      </c>
      <c r="BL447" s="20" t="s">
        <v>149</v>
      </c>
      <c r="BM447" s="218" t="s">
        <v>1366</v>
      </c>
    </row>
    <row r="448" s="2" customFormat="1" ht="16.5" customHeight="1">
      <c r="A448" s="41"/>
      <c r="B448" s="42"/>
      <c r="C448" s="207" t="s">
        <v>1367</v>
      </c>
      <c r="D448" s="207" t="s">
        <v>144</v>
      </c>
      <c r="E448" s="208" t="s">
        <v>1368</v>
      </c>
      <c r="F448" s="209" t="s">
        <v>1369</v>
      </c>
      <c r="G448" s="210" t="s">
        <v>1330</v>
      </c>
      <c r="H448" s="211">
        <v>2</v>
      </c>
      <c r="I448" s="212"/>
      <c r="J448" s="213">
        <f>ROUND(I448*H448,2)</f>
        <v>0</v>
      </c>
      <c r="K448" s="209" t="s">
        <v>19</v>
      </c>
      <c r="L448" s="47"/>
      <c r="M448" s="214" t="s">
        <v>19</v>
      </c>
      <c r="N448" s="215" t="s">
        <v>48</v>
      </c>
      <c r="O448" s="87"/>
      <c r="P448" s="216">
        <f>O448*H448</f>
        <v>0</v>
      </c>
      <c r="Q448" s="216">
        <v>0</v>
      </c>
      <c r="R448" s="216">
        <f>Q448*H448</f>
        <v>0</v>
      </c>
      <c r="S448" s="216">
        <v>0</v>
      </c>
      <c r="T448" s="217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18" t="s">
        <v>149</v>
      </c>
      <c r="AT448" s="218" t="s">
        <v>144</v>
      </c>
      <c r="AU448" s="218" t="s">
        <v>87</v>
      </c>
      <c r="AY448" s="20" t="s">
        <v>137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20" t="s">
        <v>85</v>
      </c>
      <c r="BK448" s="219">
        <f>ROUND(I448*H448,2)</f>
        <v>0</v>
      </c>
      <c r="BL448" s="20" t="s">
        <v>149</v>
      </c>
      <c r="BM448" s="218" t="s">
        <v>1370</v>
      </c>
    </row>
    <row r="449" s="2" customFormat="1" ht="16.5" customHeight="1">
      <c r="A449" s="41"/>
      <c r="B449" s="42"/>
      <c r="C449" s="207" t="s">
        <v>828</v>
      </c>
      <c r="D449" s="207" t="s">
        <v>144</v>
      </c>
      <c r="E449" s="208" t="s">
        <v>1371</v>
      </c>
      <c r="F449" s="209" t="s">
        <v>1372</v>
      </c>
      <c r="G449" s="210" t="s">
        <v>1330</v>
      </c>
      <c r="H449" s="211">
        <v>2</v>
      </c>
      <c r="I449" s="212"/>
      <c r="J449" s="213">
        <f>ROUND(I449*H449,2)</f>
        <v>0</v>
      </c>
      <c r="K449" s="209" t="s">
        <v>19</v>
      </c>
      <c r="L449" s="47"/>
      <c r="M449" s="214" t="s">
        <v>19</v>
      </c>
      <c r="N449" s="215" t="s">
        <v>48</v>
      </c>
      <c r="O449" s="87"/>
      <c r="P449" s="216">
        <f>O449*H449</f>
        <v>0</v>
      </c>
      <c r="Q449" s="216">
        <v>0</v>
      </c>
      <c r="R449" s="216">
        <f>Q449*H449</f>
        <v>0</v>
      </c>
      <c r="S449" s="216">
        <v>0</v>
      </c>
      <c r="T449" s="217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8" t="s">
        <v>149</v>
      </c>
      <c r="AT449" s="218" t="s">
        <v>144</v>
      </c>
      <c r="AU449" s="218" t="s">
        <v>87</v>
      </c>
      <c r="AY449" s="20" t="s">
        <v>137</v>
      </c>
      <c r="BE449" s="219">
        <f>IF(N449="základní",J449,0)</f>
        <v>0</v>
      </c>
      <c r="BF449" s="219">
        <f>IF(N449="snížená",J449,0)</f>
        <v>0</v>
      </c>
      <c r="BG449" s="219">
        <f>IF(N449="zákl. přenesená",J449,0)</f>
        <v>0</v>
      </c>
      <c r="BH449" s="219">
        <f>IF(N449="sníž. přenesená",J449,0)</f>
        <v>0</v>
      </c>
      <c r="BI449" s="219">
        <f>IF(N449="nulová",J449,0)</f>
        <v>0</v>
      </c>
      <c r="BJ449" s="20" t="s">
        <v>85</v>
      </c>
      <c r="BK449" s="219">
        <f>ROUND(I449*H449,2)</f>
        <v>0</v>
      </c>
      <c r="BL449" s="20" t="s">
        <v>149</v>
      </c>
      <c r="BM449" s="218" t="s">
        <v>1373</v>
      </c>
    </row>
    <row r="450" s="2" customFormat="1" ht="16.5" customHeight="1">
      <c r="A450" s="41"/>
      <c r="B450" s="42"/>
      <c r="C450" s="207" t="s">
        <v>1374</v>
      </c>
      <c r="D450" s="207" t="s">
        <v>144</v>
      </c>
      <c r="E450" s="208" t="s">
        <v>1375</v>
      </c>
      <c r="F450" s="209" t="s">
        <v>1376</v>
      </c>
      <c r="G450" s="210" t="s">
        <v>1330</v>
      </c>
      <c r="H450" s="211">
        <v>6</v>
      </c>
      <c r="I450" s="212"/>
      <c r="J450" s="213">
        <f>ROUND(I450*H450,2)</f>
        <v>0</v>
      </c>
      <c r="K450" s="209" t="s">
        <v>19</v>
      </c>
      <c r="L450" s="47"/>
      <c r="M450" s="214" t="s">
        <v>19</v>
      </c>
      <c r="N450" s="215" t="s">
        <v>48</v>
      </c>
      <c r="O450" s="87"/>
      <c r="P450" s="216">
        <f>O450*H450</f>
        <v>0</v>
      </c>
      <c r="Q450" s="216">
        <v>0</v>
      </c>
      <c r="R450" s="216">
        <f>Q450*H450</f>
        <v>0</v>
      </c>
      <c r="S450" s="216">
        <v>0</v>
      </c>
      <c r="T450" s="21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8" t="s">
        <v>149</v>
      </c>
      <c r="AT450" s="218" t="s">
        <v>144</v>
      </c>
      <c r="AU450" s="218" t="s">
        <v>87</v>
      </c>
      <c r="AY450" s="20" t="s">
        <v>137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20" t="s">
        <v>85</v>
      </c>
      <c r="BK450" s="219">
        <f>ROUND(I450*H450,2)</f>
        <v>0</v>
      </c>
      <c r="BL450" s="20" t="s">
        <v>149</v>
      </c>
      <c r="BM450" s="218" t="s">
        <v>1377</v>
      </c>
    </row>
    <row r="451" s="2" customFormat="1" ht="24.15" customHeight="1">
      <c r="A451" s="41"/>
      <c r="B451" s="42"/>
      <c r="C451" s="207" t="s">
        <v>832</v>
      </c>
      <c r="D451" s="207" t="s">
        <v>144</v>
      </c>
      <c r="E451" s="208" t="s">
        <v>1378</v>
      </c>
      <c r="F451" s="209" t="s">
        <v>704</v>
      </c>
      <c r="G451" s="210" t="s">
        <v>968</v>
      </c>
      <c r="H451" s="211">
        <v>1</v>
      </c>
      <c r="I451" s="212"/>
      <c r="J451" s="213">
        <f>ROUND(I451*H451,2)</f>
        <v>0</v>
      </c>
      <c r="K451" s="209" t="s">
        <v>19</v>
      </c>
      <c r="L451" s="47"/>
      <c r="M451" s="283" t="s">
        <v>19</v>
      </c>
      <c r="N451" s="284" t="s">
        <v>48</v>
      </c>
      <c r="O451" s="285"/>
      <c r="P451" s="286">
        <f>O451*H451</f>
        <v>0</v>
      </c>
      <c r="Q451" s="286">
        <v>0</v>
      </c>
      <c r="R451" s="286">
        <f>Q451*H451</f>
        <v>0</v>
      </c>
      <c r="S451" s="286">
        <v>0</v>
      </c>
      <c r="T451" s="287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8" t="s">
        <v>149</v>
      </c>
      <c r="AT451" s="218" t="s">
        <v>144</v>
      </c>
      <c r="AU451" s="218" t="s">
        <v>87</v>
      </c>
      <c r="AY451" s="20" t="s">
        <v>137</v>
      </c>
      <c r="BE451" s="219">
        <f>IF(N451="základní",J451,0)</f>
        <v>0</v>
      </c>
      <c r="BF451" s="219">
        <f>IF(N451="snížená",J451,0)</f>
        <v>0</v>
      </c>
      <c r="BG451" s="219">
        <f>IF(N451="zákl. přenesená",J451,0)</f>
        <v>0</v>
      </c>
      <c r="BH451" s="219">
        <f>IF(N451="sníž. přenesená",J451,0)</f>
        <v>0</v>
      </c>
      <c r="BI451" s="219">
        <f>IF(N451="nulová",J451,0)</f>
        <v>0</v>
      </c>
      <c r="BJ451" s="20" t="s">
        <v>85</v>
      </c>
      <c r="BK451" s="219">
        <f>ROUND(I451*H451,2)</f>
        <v>0</v>
      </c>
      <c r="BL451" s="20" t="s">
        <v>149</v>
      </c>
      <c r="BM451" s="218" t="s">
        <v>1379</v>
      </c>
    </row>
    <row r="452" s="2" customFormat="1" ht="6.96" customHeight="1">
      <c r="A452" s="41"/>
      <c r="B452" s="62"/>
      <c r="C452" s="63"/>
      <c r="D452" s="63"/>
      <c r="E452" s="63"/>
      <c r="F452" s="63"/>
      <c r="G452" s="63"/>
      <c r="H452" s="63"/>
      <c r="I452" s="63"/>
      <c r="J452" s="63"/>
      <c r="K452" s="63"/>
      <c r="L452" s="47"/>
      <c r="M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</row>
  </sheetData>
  <sheetProtection sheet="1" autoFilter="0" formatColumns="0" formatRows="0" objects="1" scenarios="1" spinCount="100000" saltValue="VF2kaHKLMRAIUn45JL4mhvB3a0Y2Wni0vVMivbxj8m6zb8ldKMc4XV6YR2B6Dj/tsttsj/UaRoIMFi2g687Ctw==" hashValue="e5HuKDgoIdmShLWizuSVh3fmnJPlmo57FMHUY5ejXb7uIygB2EflkPx+LR6dJWmZr2tPmx4Gc+KSc/GxAtHJ8Q==" algorithmName="SHA-512" password="CC35"/>
  <autoFilter ref="C90:K45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2/741310101"/>
    <hyperlink ref="F102" r:id="rId2" display="https://podminky.urs.cz/item/CS_URS_2025_02/741310125"/>
    <hyperlink ref="F109" r:id="rId3" display="https://podminky.urs.cz/item/CS_URS_2025_02/741313001"/>
    <hyperlink ref="F116" r:id="rId4" display="https://podminky.urs.cz/item/CS_URS_2025_02/741313011"/>
    <hyperlink ref="F126" r:id="rId5" display="https://podminky.urs.cz/item/CS_URS_2025_02/741371002"/>
    <hyperlink ref="F132" r:id="rId6" display="https://podminky.urs.cz/item/CS_URS_2025_02/741371031"/>
    <hyperlink ref="F137" r:id="rId7" display="https://podminky.urs.cz/item/CS_URS_2025_02/741372032"/>
    <hyperlink ref="F151" r:id="rId8" display="https://podminky.urs.cz/item/CS_URS_2025_02/741320105"/>
    <hyperlink ref="F156" r:id="rId9" display="https://podminky.urs.cz/item/CS_URS_2025_02/741320135"/>
    <hyperlink ref="F161" r:id="rId10" display="https://podminky.urs.cz/item/CS_URS_2025_02/741320165"/>
    <hyperlink ref="F166" r:id="rId11" display="https://podminky.urs.cz/item/CS_URS_2025_02/741231002"/>
    <hyperlink ref="F176" r:id="rId12" display="https://podminky.urs.cz/item/CS_URS_2025_02/741110041"/>
    <hyperlink ref="F190" r:id="rId13" display="https://podminky.urs.cz/item/CS_URS_2025_02/741112061"/>
    <hyperlink ref="F197" r:id="rId14" display="https://podminky.urs.cz/item/CS_URS_2025_02/741120401"/>
    <hyperlink ref="F221" r:id="rId15" display="https://podminky.urs.cz/item/CS_URS_2025_02/741122031"/>
    <hyperlink ref="F230" r:id="rId16" display="https://podminky.urs.cz/item/CS_URS_2025_02/741122032"/>
    <hyperlink ref="F237" r:id="rId17" display="https://podminky.urs.cz/item/CS_URS_2025_02/741124703"/>
    <hyperlink ref="F249" r:id="rId18" display="https://podminky.urs.cz/item/CS_URS_2025_02/741120501"/>
    <hyperlink ref="F263" r:id="rId19" display="https://podminky.urs.cz/item/CS_URS_2025_02/741130001"/>
    <hyperlink ref="F267" r:id="rId20" display="https://podminky.urs.cz/item/CS_URS_2025_02/741130003"/>
    <hyperlink ref="F271" r:id="rId21" display="https://podminky.urs.cz/item/CS_URS_2025_02/741130004"/>
    <hyperlink ref="F275" r:id="rId22" display="https://podminky.urs.cz/item/CS_URS_2025_02/998741102"/>
    <hyperlink ref="F278" r:id="rId23" display="https://podminky.urs.cz/item/CS_URS_2024_01/741311071"/>
    <hyperlink ref="F283" r:id="rId24" display="https://podminky.urs.cz/item/CS_URS_2025_02/734419111"/>
    <hyperlink ref="F294" r:id="rId25" display="https://podminky.urs.cz/item/CS_URS_2024_01/751614121"/>
    <hyperlink ref="F300" r:id="rId26" display="https://podminky.urs.cz/item/CS_URS_2025_02/751614126"/>
    <hyperlink ref="F306" r:id="rId27" display="https://podminky.urs.cz/item/CS_URS_2025_02/751614112"/>
    <hyperlink ref="F311" r:id="rId28" display="https://podminky.urs.cz/item/CS_URS_2024_01/735531044"/>
    <hyperlink ref="F319" r:id="rId29" display="https://podminky.urs.cz/item/CS_URS_2024_01/734449121"/>
    <hyperlink ref="F327" r:id="rId30" display="https://podminky.urs.cz/item/CS_URS_2025_02/751614110"/>
    <hyperlink ref="F365" r:id="rId31" display="https://podminky.urs.cz/item/CS_URS_2025_02/742220152"/>
    <hyperlink ref="F370" r:id="rId32" display="https://podminky.urs.cz/item/CS_URS_2025_02/741330531"/>
    <hyperlink ref="F375" r:id="rId33" display="https://podminky.urs.cz/item/CS_URS_2025_02/742220172"/>
    <hyperlink ref="F378" r:id="rId34" display="https://podminky.urs.cz/item/CS_URS_2025_02/742220173"/>
    <hyperlink ref="F388" r:id="rId35" display="https://podminky.urs.cz/item/CS_URS_2025_02/468094111"/>
    <hyperlink ref="F392" r:id="rId36" display="https://podminky.urs.cz/item/CS_URS_2025_02/468091322"/>
    <hyperlink ref="F396" r:id="rId37" display="https://podminky.urs.cz/item/CS_URS_2025_02/468091342"/>
    <hyperlink ref="F400" r:id="rId38" display="https://podminky.urs.cz/item/CS_URS_2025_02/468101411"/>
    <hyperlink ref="F410" r:id="rId39" display="https://podminky.urs.cz/item/CS_URS_2025_02/977151111"/>
    <hyperlink ref="F414" r:id="rId40" display="https://podminky.urs.cz/item/CS_URS_2025_02/977151113"/>
    <hyperlink ref="F418" r:id="rId41" display="https://podminky.urs.cz/item/CS_URS_2025_02/460941211"/>
    <hyperlink ref="F420" r:id="rId42" display="https://podminky.urs.cz/item/CS_URS_2025_02/469971111"/>
    <hyperlink ref="F426" r:id="rId43" display="https://podminky.urs.cz/item/CS_URS_2025_02/469972111"/>
    <hyperlink ref="F428" r:id="rId44" display="https://podminky.urs.cz/item/CS_URS_2025_02/469972122"/>
    <hyperlink ref="F432" r:id="rId45" display="https://podminky.urs.cz/item/CS_URS_2025_02/469973114"/>
    <hyperlink ref="F435" r:id="rId46" display="https://podminky.urs.cz/item/CS_URS_2025_02/997013211"/>
    <hyperlink ref="F438" r:id="rId47" display="https://podminky.urs.cz/item/CS_URS_2025_02/7418100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87</v>
      </c>
    </row>
    <row r="4" s="1" customFormat="1" ht="24.96" customHeight="1">
      <c r="B4" s="23"/>
      <c r="D4" s="133" t="s">
        <v>100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MŠ Barevný svět Slezská č.p. 2011, Frýdek-Místek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1380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21. 11. 2025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ROUND((SUM(BE80:BE109)),  2)</f>
        <v>0</v>
      </c>
      <c r="G33" s="41"/>
      <c r="H33" s="41"/>
      <c r="I33" s="151">
        <v>0.20999999999999999</v>
      </c>
      <c r="J33" s="150">
        <f>ROUND(((SUM(BE80:BE109))*I33),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ROUND((SUM(BF80:BF109)),  2)</f>
        <v>0</v>
      </c>
      <c r="G34" s="41"/>
      <c r="H34" s="41"/>
      <c r="I34" s="151">
        <v>0.12</v>
      </c>
      <c r="J34" s="150">
        <f>ROUND(((SUM(BF80:BF109))*I34),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ROUND((SUM(BG80:BG109)),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ROUND((SUM(BH80:BH109)),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ROUND((SUM(BI80:BI109)),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MŠ Barevný svět Slezská č.p. 2011, Frýdek-Místek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p.č. 6810; k.ú. Frýdek</v>
      </c>
      <c r="G52" s="43"/>
      <c r="H52" s="43"/>
      <c r="I52" s="35" t="s">
        <v>23</v>
      </c>
      <c r="J52" s="75" t="str">
        <f>IF(J12="","",J12)</f>
        <v>21. 11. 2025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Statutární město Frýdek-Místek</v>
      </c>
      <c r="G54" s="43"/>
      <c r="H54" s="43"/>
      <c r="I54" s="35" t="s">
        <v>33</v>
      </c>
      <c r="J54" s="39" t="str">
        <f>E21</f>
        <v>MODAV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Jaroslav Stolička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104</v>
      </c>
      <c r="D57" s="165"/>
      <c r="E57" s="165"/>
      <c r="F57" s="165"/>
      <c r="G57" s="165"/>
      <c r="H57" s="165"/>
      <c r="I57" s="165"/>
      <c r="J57" s="166" t="s">
        <v>105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106</v>
      </c>
    </row>
    <row r="60" s="9" customFormat="1" ht="24.96" customHeight="1">
      <c r="A60" s="9"/>
      <c r="B60" s="168"/>
      <c r="C60" s="169"/>
      <c r="D60" s="170" t="s">
        <v>1380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122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Rekonstrukce MŠ Barevný svět Slezská č.p. 2011, Frýdek-Místek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101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VRN - Vedlejší rozpočtové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p.č. 6810; k.ú. Frýdek</v>
      </c>
      <c r="G74" s="43"/>
      <c r="H74" s="43"/>
      <c r="I74" s="35" t="s">
        <v>23</v>
      </c>
      <c r="J74" s="75" t="str">
        <f>IF(J12="","",J12)</f>
        <v>21. 11. 2025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>Statutární město Frýdek-Místek</v>
      </c>
      <c r="G76" s="43"/>
      <c r="H76" s="43"/>
      <c r="I76" s="35" t="s">
        <v>33</v>
      </c>
      <c r="J76" s="39" t="str">
        <f>E21</f>
        <v>MODAV projekt s.r.o.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31</v>
      </c>
      <c r="D77" s="43"/>
      <c r="E77" s="43"/>
      <c r="F77" s="30" t="str">
        <f>IF(E18="","",E18)</f>
        <v>Vyplň údaj</v>
      </c>
      <c r="G77" s="43"/>
      <c r="H77" s="43"/>
      <c r="I77" s="35" t="s">
        <v>38</v>
      </c>
      <c r="J77" s="39" t="str">
        <f>E24</f>
        <v>Ing. Jaroslav Stolička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123</v>
      </c>
      <c r="D79" s="183" t="s">
        <v>62</v>
      </c>
      <c r="E79" s="183" t="s">
        <v>58</v>
      </c>
      <c r="F79" s="183" t="s">
        <v>59</v>
      </c>
      <c r="G79" s="183" t="s">
        <v>124</v>
      </c>
      <c r="H79" s="183" t="s">
        <v>125</v>
      </c>
      <c r="I79" s="183" t="s">
        <v>126</v>
      </c>
      <c r="J79" s="183" t="s">
        <v>105</v>
      </c>
      <c r="K79" s="184" t="s">
        <v>127</v>
      </c>
      <c r="L79" s="185"/>
      <c r="M79" s="95" t="s">
        <v>19</v>
      </c>
      <c r="N79" s="96" t="s">
        <v>47</v>
      </c>
      <c r="O79" s="96" t="s">
        <v>128</v>
      </c>
      <c r="P79" s="96" t="s">
        <v>129</v>
      </c>
      <c r="Q79" s="96" t="s">
        <v>130</v>
      </c>
      <c r="R79" s="96" t="s">
        <v>131</v>
      </c>
      <c r="S79" s="96" t="s">
        <v>132</v>
      </c>
      <c r="T79" s="97" t="s">
        <v>133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134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76</v>
      </c>
      <c r="AU80" s="20" t="s">
        <v>106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76</v>
      </c>
      <c r="E81" s="194" t="s">
        <v>97</v>
      </c>
      <c r="F81" s="194" t="s">
        <v>98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SUM(P82:P109)</f>
        <v>0</v>
      </c>
      <c r="Q81" s="199"/>
      <c r="R81" s="200">
        <f>SUM(R82:R109)</f>
        <v>0</v>
      </c>
      <c r="S81" s="199"/>
      <c r="T81" s="201">
        <f>SUM(T82:T109)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207</v>
      </c>
      <c r="AT81" s="203" t="s">
        <v>76</v>
      </c>
      <c r="AU81" s="203" t="s">
        <v>77</v>
      </c>
      <c r="AY81" s="202" t="s">
        <v>137</v>
      </c>
      <c r="BK81" s="204">
        <f>SUM(BK82:BK109)</f>
        <v>0</v>
      </c>
    </row>
    <row r="82" s="2" customFormat="1" ht="16.5" customHeight="1">
      <c r="A82" s="41"/>
      <c r="B82" s="42"/>
      <c r="C82" s="207" t="s">
        <v>85</v>
      </c>
      <c r="D82" s="207" t="s">
        <v>144</v>
      </c>
      <c r="E82" s="208" t="s">
        <v>1381</v>
      </c>
      <c r="F82" s="209" t="s">
        <v>1382</v>
      </c>
      <c r="G82" s="210" t="s">
        <v>1383</v>
      </c>
      <c r="H82" s="211">
        <v>1</v>
      </c>
      <c r="I82" s="212"/>
      <c r="J82" s="213">
        <f>ROUND(I82*H82,2)</f>
        <v>0</v>
      </c>
      <c r="K82" s="209" t="s">
        <v>148</v>
      </c>
      <c r="L82" s="47"/>
      <c r="M82" s="214" t="s">
        <v>19</v>
      </c>
      <c r="N82" s="215" t="s">
        <v>48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1384</v>
      </c>
      <c r="AT82" s="218" t="s">
        <v>144</v>
      </c>
      <c r="AU82" s="218" t="s">
        <v>85</v>
      </c>
      <c r="AY82" s="20" t="s">
        <v>137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85</v>
      </c>
      <c r="BK82" s="219">
        <f>ROUND(I82*H82,2)</f>
        <v>0</v>
      </c>
      <c r="BL82" s="20" t="s">
        <v>1384</v>
      </c>
      <c r="BM82" s="218" t="s">
        <v>1385</v>
      </c>
    </row>
    <row r="83" s="2" customFormat="1">
      <c r="A83" s="41"/>
      <c r="B83" s="42"/>
      <c r="C83" s="43"/>
      <c r="D83" s="220" t="s">
        <v>151</v>
      </c>
      <c r="E83" s="43"/>
      <c r="F83" s="221" t="s">
        <v>1386</v>
      </c>
      <c r="G83" s="43"/>
      <c r="H83" s="43"/>
      <c r="I83" s="222"/>
      <c r="J83" s="43"/>
      <c r="K83" s="43"/>
      <c r="L83" s="47"/>
      <c r="M83" s="223"/>
      <c r="N83" s="224"/>
      <c r="O83" s="87"/>
      <c r="P83" s="87"/>
      <c r="Q83" s="87"/>
      <c r="R83" s="87"/>
      <c r="S83" s="87"/>
      <c r="T83" s="88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151</v>
      </c>
      <c r="AU83" s="20" t="s">
        <v>85</v>
      </c>
    </row>
    <row r="84" s="14" customFormat="1">
      <c r="A84" s="14"/>
      <c r="B84" s="236"/>
      <c r="C84" s="237"/>
      <c r="D84" s="227" t="s">
        <v>153</v>
      </c>
      <c r="E84" s="238" t="s">
        <v>19</v>
      </c>
      <c r="F84" s="239" t="s">
        <v>85</v>
      </c>
      <c r="G84" s="237"/>
      <c r="H84" s="240">
        <v>1</v>
      </c>
      <c r="I84" s="241"/>
      <c r="J84" s="237"/>
      <c r="K84" s="237"/>
      <c r="L84" s="242"/>
      <c r="M84" s="243"/>
      <c r="N84" s="244"/>
      <c r="O84" s="244"/>
      <c r="P84" s="244"/>
      <c r="Q84" s="244"/>
      <c r="R84" s="244"/>
      <c r="S84" s="244"/>
      <c r="T84" s="245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T84" s="246" t="s">
        <v>153</v>
      </c>
      <c r="AU84" s="246" t="s">
        <v>85</v>
      </c>
      <c r="AV84" s="14" t="s">
        <v>87</v>
      </c>
      <c r="AW84" s="14" t="s">
        <v>37</v>
      </c>
      <c r="AX84" s="14" t="s">
        <v>77</v>
      </c>
      <c r="AY84" s="246" t="s">
        <v>137</v>
      </c>
    </row>
    <row r="85" s="16" customFormat="1">
      <c r="A85" s="16"/>
      <c r="B85" s="258"/>
      <c r="C85" s="259"/>
      <c r="D85" s="227" t="s">
        <v>153</v>
      </c>
      <c r="E85" s="260" t="s">
        <v>19</v>
      </c>
      <c r="F85" s="261" t="s">
        <v>161</v>
      </c>
      <c r="G85" s="259"/>
      <c r="H85" s="262">
        <v>1</v>
      </c>
      <c r="I85" s="263"/>
      <c r="J85" s="259"/>
      <c r="K85" s="259"/>
      <c r="L85" s="264"/>
      <c r="M85" s="265"/>
      <c r="N85" s="266"/>
      <c r="O85" s="266"/>
      <c r="P85" s="266"/>
      <c r="Q85" s="266"/>
      <c r="R85" s="266"/>
      <c r="S85" s="266"/>
      <c r="T85" s="267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T85" s="268" t="s">
        <v>153</v>
      </c>
      <c r="AU85" s="268" t="s">
        <v>85</v>
      </c>
      <c r="AV85" s="16" t="s">
        <v>149</v>
      </c>
      <c r="AW85" s="16" t="s">
        <v>37</v>
      </c>
      <c r="AX85" s="16" t="s">
        <v>85</v>
      </c>
      <c r="AY85" s="268" t="s">
        <v>137</v>
      </c>
    </row>
    <row r="86" s="2" customFormat="1" ht="16.5" customHeight="1">
      <c r="A86" s="41"/>
      <c r="B86" s="42"/>
      <c r="C86" s="207" t="s">
        <v>87</v>
      </c>
      <c r="D86" s="207" t="s">
        <v>144</v>
      </c>
      <c r="E86" s="208" t="s">
        <v>1387</v>
      </c>
      <c r="F86" s="209" t="s">
        <v>1388</v>
      </c>
      <c r="G86" s="210" t="s">
        <v>1383</v>
      </c>
      <c r="H86" s="211">
        <v>1</v>
      </c>
      <c r="I86" s="212"/>
      <c r="J86" s="213">
        <f>ROUND(I86*H86,2)</f>
        <v>0</v>
      </c>
      <c r="K86" s="209" t="s">
        <v>148</v>
      </c>
      <c r="L86" s="47"/>
      <c r="M86" s="214" t="s">
        <v>19</v>
      </c>
      <c r="N86" s="215" t="s">
        <v>48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1384</v>
      </c>
      <c r="AT86" s="218" t="s">
        <v>144</v>
      </c>
      <c r="AU86" s="218" t="s">
        <v>85</v>
      </c>
      <c r="AY86" s="20" t="s">
        <v>137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85</v>
      </c>
      <c r="BK86" s="219">
        <f>ROUND(I86*H86,2)</f>
        <v>0</v>
      </c>
      <c r="BL86" s="20" t="s">
        <v>1384</v>
      </c>
      <c r="BM86" s="218" t="s">
        <v>1389</v>
      </c>
    </row>
    <row r="87" s="2" customFormat="1">
      <c r="A87" s="41"/>
      <c r="B87" s="42"/>
      <c r="C87" s="43"/>
      <c r="D87" s="220" t="s">
        <v>151</v>
      </c>
      <c r="E87" s="43"/>
      <c r="F87" s="221" t="s">
        <v>1390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151</v>
      </c>
      <c r="AU87" s="20" t="s">
        <v>85</v>
      </c>
    </row>
    <row r="88" s="14" customFormat="1">
      <c r="A88" s="14"/>
      <c r="B88" s="236"/>
      <c r="C88" s="237"/>
      <c r="D88" s="227" t="s">
        <v>153</v>
      </c>
      <c r="E88" s="238" t="s">
        <v>19</v>
      </c>
      <c r="F88" s="239" t="s">
        <v>85</v>
      </c>
      <c r="G88" s="237"/>
      <c r="H88" s="240">
        <v>1</v>
      </c>
      <c r="I88" s="241"/>
      <c r="J88" s="237"/>
      <c r="K88" s="237"/>
      <c r="L88" s="242"/>
      <c r="M88" s="243"/>
      <c r="N88" s="244"/>
      <c r="O88" s="244"/>
      <c r="P88" s="244"/>
      <c r="Q88" s="244"/>
      <c r="R88" s="244"/>
      <c r="S88" s="244"/>
      <c r="T88" s="245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6" t="s">
        <v>153</v>
      </c>
      <c r="AU88" s="246" t="s">
        <v>85</v>
      </c>
      <c r="AV88" s="14" t="s">
        <v>87</v>
      </c>
      <c r="AW88" s="14" t="s">
        <v>37</v>
      </c>
      <c r="AX88" s="14" t="s">
        <v>77</v>
      </c>
      <c r="AY88" s="246" t="s">
        <v>137</v>
      </c>
    </row>
    <row r="89" s="16" customFormat="1">
      <c r="A89" s="16"/>
      <c r="B89" s="258"/>
      <c r="C89" s="259"/>
      <c r="D89" s="227" t="s">
        <v>153</v>
      </c>
      <c r="E89" s="260" t="s">
        <v>19</v>
      </c>
      <c r="F89" s="261" t="s">
        <v>161</v>
      </c>
      <c r="G89" s="259"/>
      <c r="H89" s="262">
        <v>1</v>
      </c>
      <c r="I89" s="263"/>
      <c r="J89" s="259"/>
      <c r="K89" s="259"/>
      <c r="L89" s="264"/>
      <c r="M89" s="265"/>
      <c r="N89" s="266"/>
      <c r="O89" s="266"/>
      <c r="P89" s="266"/>
      <c r="Q89" s="266"/>
      <c r="R89" s="266"/>
      <c r="S89" s="266"/>
      <c r="T89" s="267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T89" s="268" t="s">
        <v>153</v>
      </c>
      <c r="AU89" s="268" t="s">
        <v>85</v>
      </c>
      <c r="AV89" s="16" t="s">
        <v>149</v>
      </c>
      <c r="AW89" s="16" t="s">
        <v>37</v>
      </c>
      <c r="AX89" s="16" t="s">
        <v>85</v>
      </c>
      <c r="AY89" s="268" t="s">
        <v>137</v>
      </c>
    </row>
    <row r="90" s="2" customFormat="1" ht="16.5" customHeight="1">
      <c r="A90" s="41"/>
      <c r="B90" s="42"/>
      <c r="C90" s="207" t="s">
        <v>138</v>
      </c>
      <c r="D90" s="207" t="s">
        <v>144</v>
      </c>
      <c r="E90" s="208" t="s">
        <v>1391</v>
      </c>
      <c r="F90" s="209" t="s">
        <v>1392</v>
      </c>
      <c r="G90" s="210" t="s">
        <v>1383</v>
      </c>
      <c r="H90" s="211">
        <v>1</v>
      </c>
      <c r="I90" s="212"/>
      <c r="J90" s="213">
        <f>ROUND(I90*H90,2)</f>
        <v>0</v>
      </c>
      <c r="K90" s="209" t="s">
        <v>148</v>
      </c>
      <c r="L90" s="47"/>
      <c r="M90" s="214" t="s">
        <v>19</v>
      </c>
      <c r="N90" s="215" t="s">
        <v>48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1384</v>
      </c>
      <c r="AT90" s="218" t="s">
        <v>144</v>
      </c>
      <c r="AU90" s="218" t="s">
        <v>85</v>
      </c>
      <c r="AY90" s="20" t="s">
        <v>137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85</v>
      </c>
      <c r="BK90" s="219">
        <f>ROUND(I90*H90,2)</f>
        <v>0</v>
      </c>
      <c r="BL90" s="20" t="s">
        <v>1384</v>
      </c>
      <c r="BM90" s="218" t="s">
        <v>1393</v>
      </c>
    </row>
    <row r="91" s="2" customFormat="1">
      <c r="A91" s="41"/>
      <c r="B91" s="42"/>
      <c r="C91" s="43"/>
      <c r="D91" s="220" t="s">
        <v>151</v>
      </c>
      <c r="E91" s="43"/>
      <c r="F91" s="221" t="s">
        <v>1394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151</v>
      </c>
      <c r="AU91" s="20" t="s">
        <v>85</v>
      </c>
    </row>
    <row r="92" s="14" customFormat="1">
      <c r="A92" s="14"/>
      <c r="B92" s="236"/>
      <c r="C92" s="237"/>
      <c r="D92" s="227" t="s">
        <v>153</v>
      </c>
      <c r="E92" s="238" t="s">
        <v>19</v>
      </c>
      <c r="F92" s="239" t="s">
        <v>85</v>
      </c>
      <c r="G92" s="237"/>
      <c r="H92" s="240">
        <v>1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153</v>
      </c>
      <c r="AU92" s="246" t="s">
        <v>85</v>
      </c>
      <c r="AV92" s="14" t="s">
        <v>87</v>
      </c>
      <c r="AW92" s="14" t="s">
        <v>37</v>
      </c>
      <c r="AX92" s="14" t="s">
        <v>77</v>
      </c>
      <c r="AY92" s="246" t="s">
        <v>137</v>
      </c>
    </row>
    <row r="93" s="16" customFormat="1">
      <c r="A93" s="16"/>
      <c r="B93" s="258"/>
      <c r="C93" s="259"/>
      <c r="D93" s="227" t="s">
        <v>153</v>
      </c>
      <c r="E93" s="260" t="s">
        <v>19</v>
      </c>
      <c r="F93" s="261" t="s">
        <v>161</v>
      </c>
      <c r="G93" s="259"/>
      <c r="H93" s="262">
        <v>1</v>
      </c>
      <c r="I93" s="263"/>
      <c r="J93" s="259"/>
      <c r="K93" s="259"/>
      <c r="L93" s="264"/>
      <c r="M93" s="265"/>
      <c r="N93" s="266"/>
      <c r="O93" s="266"/>
      <c r="P93" s="266"/>
      <c r="Q93" s="266"/>
      <c r="R93" s="266"/>
      <c r="S93" s="266"/>
      <c r="T93" s="267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T93" s="268" t="s">
        <v>153</v>
      </c>
      <c r="AU93" s="268" t="s">
        <v>85</v>
      </c>
      <c r="AV93" s="16" t="s">
        <v>149</v>
      </c>
      <c r="AW93" s="16" t="s">
        <v>37</v>
      </c>
      <c r="AX93" s="16" t="s">
        <v>85</v>
      </c>
      <c r="AY93" s="268" t="s">
        <v>137</v>
      </c>
    </row>
    <row r="94" s="2" customFormat="1" ht="16.5" customHeight="1">
      <c r="A94" s="41"/>
      <c r="B94" s="42"/>
      <c r="C94" s="207" t="s">
        <v>149</v>
      </c>
      <c r="D94" s="207" t="s">
        <v>144</v>
      </c>
      <c r="E94" s="208" t="s">
        <v>1395</v>
      </c>
      <c r="F94" s="209" t="s">
        <v>1396</v>
      </c>
      <c r="G94" s="210" t="s">
        <v>1383</v>
      </c>
      <c r="H94" s="211">
        <v>1</v>
      </c>
      <c r="I94" s="212"/>
      <c r="J94" s="213">
        <f>ROUND(I94*H94,2)</f>
        <v>0</v>
      </c>
      <c r="K94" s="209" t="s">
        <v>148</v>
      </c>
      <c r="L94" s="47"/>
      <c r="M94" s="214" t="s">
        <v>19</v>
      </c>
      <c r="N94" s="215" t="s">
        <v>48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1384</v>
      </c>
      <c r="AT94" s="218" t="s">
        <v>144</v>
      </c>
      <c r="AU94" s="218" t="s">
        <v>85</v>
      </c>
      <c r="AY94" s="20" t="s">
        <v>137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85</v>
      </c>
      <c r="BK94" s="219">
        <f>ROUND(I94*H94,2)</f>
        <v>0</v>
      </c>
      <c r="BL94" s="20" t="s">
        <v>1384</v>
      </c>
      <c r="BM94" s="218" t="s">
        <v>1397</v>
      </c>
    </row>
    <row r="95" s="2" customFormat="1">
      <c r="A95" s="41"/>
      <c r="B95" s="42"/>
      <c r="C95" s="43"/>
      <c r="D95" s="220" t="s">
        <v>151</v>
      </c>
      <c r="E95" s="43"/>
      <c r="F95" s="221" t="s">
        <v>1398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151</v>
      </c>
      <c r="AU95" s="20" t="s">
        <v>85</v>
      </c>
    </row>
    <row r="96" s="14" customFormat="1">
      <c r="A96" s="14"/>
      <c r="B96" s="236"/>
      <c r="C96" s="237"/>
      <c r="D96" s="227" t="s">
        <v>153</v>
      </c>
      <c r="E96" s="238" t="s">
        <v>19</v>
      </c>
      <c r="F96" s="239" t="s">
        <v>85</v>
      </c>
      <c r="G96" s="237"/>
      <c r="H96" s="240">
        <v>1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153</v>
      </c>
      <c r="AU96" s="246" t="s">
        <v>85</v>
      </c>
      <c r="AV96" s="14" t="s">
        <v>87</v>
      </c>
      <c r="AW96" s="14" t="s">
        <v>37</v>
      </c>
      <c r="AX96" s="14" t="s">
        <v>77</v>
      </c>
      <c r="AY96" s="246" t="s">
        <v>137</v>
      </c>
    </row>
    <row r="97" s="16" customFormat="1">
      <c r="A97" s="16"/>
      <c r="B97" s="258"/>
      <c r="C97" s="259"/>
      <c r="D97" s="227" t="s">
        <v>153</v>
      </c>
      <c r="E97" s="260" t="s">
        <v>19</v>
      </c>
      <c r="F97" s="261" t="s">
        <v>161</v>
      </c>
      <c r="G97" s="259"/>
      <c r="H97" s="262">
        <v>1</v>
      </c>
      <c r="I97" s="263"/>
      <c r="J97" s="259"/>
      <c r="K97" s="259"/>
      <c r="L97" s="264"/>
      <c r="M97" s="265"/>
      <c r="N97" s="266"/>
      <c r="O97" s="266"/>
      <c r="P97" s="266"/>
      <c r="Q97" s="266"/>
      <c r="R97" s="266"/>
      <c r="S97" s="266"/>
      <c r="T97" s="267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T97" s="268" t="s">
        <v>153</v>
      </c>
      <c r="AU97" s="268" t="s">
        <v>85</v>
      </c>
      <c r="AV97" s="16" t="s">
        <v>149</v>
      </c>
      <c r="AW97" s="16" t="s">
        <v>37</v>
      </c>
      <c r="AX97" s="16" t="s">
        <v>85</v>
      </c>
      <c r="AY97" s="268" t="s">
        <v>137</v>
      </c>
    </row>
    <row r="98" s="2" customFormat="1" ht="16.5" customHeight="1">
      <c r="A98" s="41"/>
      <c r="B98" s="42"/>
      <c r="C98" s="207" t="s">
        <v>207</v>
      </c>
      <c r="D98" s="207" t="s">
        <v>144</v>
      </c>
      <c r="E98" s="208" t="s">
        <v>1399</v>
      </c>
      <c r="F98" s="209" t="s">
        <v>1400</v>
      </c>
      <c r="G98" s="210" t="s">
        <v>1383</v>
      </c>
      <c r="H98" s="211">
        <v>1</v>
      </c>
      <c r="I98" s="212"/>
      <c r="J98" s="213">
        <f>ROUND(I98*H98,2)</f>
        <v>0</v>
      </c>
      <c r="K98" s="209" t="s">
        <v>148</v>
      </c>
      <c r="L98" s="47"/>
      <c r="M98" s="214" t="s">
        <v>19</v>
      </c>
      <c r="N98" s="215" t="s">
        <v>48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1384</v>
      </c>
      <c r="AT98" s="218" t="s">
        <v>144</v>
      </c>
      <c r="AU98" s="218" t="s">
        <v>85</v>
      </c>
      <c r="AY98" s="20" t="s">
        <v>137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85</v>
      </c>
      <c r="BK98" s="219">
        <f>ROUND(I98*H98,2)</f>
        <v>0</v>
      </c>
      <c r="BL98" s="20" t="s">
        <v>1384</v>
      </c>
      <c r="BM98" s="218" t="s">
        <v>1401</v>
      </c>
    </row>
    <row r="99" s="2" customFormat="1">
      <c r="A99" s="41"/>
      <c r="B99" s="42"/>
      <c r="C99" s="43"/>
      <c r="D99" s="220" t="s">
        <v>151</v>
      </c>
      <c r="E99" s="43"/>
      <c r="F99" s="221" t="s">
        <v>1402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151</v>
      </c>
      <c r="AU99" s="20" t="s">
        <v>85</v>
      </c>
    </row>
    <row r="100" s="14" customFormat="1">
      <c r="A100" s="14"/>
      <c r="B100" s="236"/>
      <c r="C100" s="237"/>
      <c r="D100" s="227" t="s">
        <v>153</v>
      </c>
      <c r="E100" s="238" t="s">
        <v>19</v>
      </c>
      <c r="F100" s="239" t="s">
        <v>85</v>
      </c>
      <c r="G100" s="237"/>
      <c r="H100" s="240">
        <v>1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153</v>
      </c>
      <c r="AU100" s="246" t="s">
        <v>85</v>
      </c>
      <c r="AV100" s="14" t="s">
        <v>87</v>
      </c>
      <c r="AW100" s="14" t="s">
        <v>37</v>
      </c>
      <c r="AX100" s="14" t="s">
        <v>77</v>
      </c>
      <c r="AY100" s="246" t="s">
        <v>137</v>
      </c>
    </row>
    <row r="101" s="16" customFormat="1">
      <c r="A101" s="16"/>
      <c r="B101" s="258"/>
      <c r="C101" s="259"/>
      <c r="D101" s="227" t="s">
        <v>153</v>
      </c>
      <c r="E101" s="260" t="s">
        <v>19</v>
      </c>
      <c r="F101" s="261" t="s">
        <v>161</v>
      </c>
      <c r="G101" s="259"/>
      <c r="H101" s="262">
        <v>1</v>
      </c>
      <c r="I101" s="263"/>
      <c r="J101" s="259"/>
      <c r="K101" s="259"/>
      <c r="L101" s="264"/>
      <c r="M101" s="265"/>
      <c r="N101" s="266"/>
      <c r="O101" s="266"/>
      <c r="P101" s="266"/>
      <c r="Q101" s="266"/>
      <c r="R101" s="266"/>
      <c r="S101" s="266"/>
      <c r="T101" s="267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T101" s="268" t="s">
        <v>153</v>
      </c>
      <c r="AU101" s="268" t="s">
        <v>85</v>
      </c>
      <c r="AV101" s="16" t="s">
        <v>149</v>
      </c>
      <c r="AW101" s="16" t="s">
        <v>37</v>
      </c>
      <c r="AX101" s="16" t="s">
        <v>85</v>
      </c>
      <c r="AY101" s="268" t="s">
        <v>137</v>
      </c>
    </row>
    <row r="102" s="2" customFormat="1" ht="16.5" customHeight="1">
      <c r="A102" s="41"/>
      <c r="B102" s="42"/>
      <c r="C102" s="207" t="s">
        <v>219</v>
      </c>
      <c r="D102" s="207" t="s">
        <v>144</v>
      </c>
      <c r="E102" s="208" t="s">
        <v>1403</v>
      </c>
      <c r="F102" s="209" t="s">
        <v>1404</v>
      </c>
      <c r="G102" s="210" t="s">
        <v>1383</v>
      </c>
      <c r="H102" s="211">
        <v>1</v>
      </c>
      <c r="I102" s="212"/>
      <c r="J102" s="213">
        <f>ROUND(I102*H102,2)</f>
        <v>0</v>
      </c>
      <c r="K102" s="209" t="s">
        <v>148</v>
      </c>
      <c r="L102" s="47"/>
      <c r="M102" s="214" t="s">
        <v>19</v>
      </c>
      <c r="N102" s="215" t="s">
        <v>48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1384</v>
      </c>
      <c r="AT102" s="218" t="s">
        <v>144</v>
      </c>
      <c r="AU102" s="218" t="s">
        <v>85</v>
      </c>
      <c r="AY102" s="20" t="s">
        <v>137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85</v>
      </c>
      <c r="BK102" s="219">
        <f>ROUND(I102*H102,2)</f>
        <v>0</v>
      </c>
      <c r="BL102" s="20" t="s">
        <v>1384</v>
      </c>
      <c r="BM102" s="218" t="s">
        <v>1405</v>
      </c>
    </row>
    <row r="103" s="2" customFormat="1">
      <c r="A103" s="41"/>
      <c r="B103" s="42"/>
      <c r="C103" s="43"/>
      <c r="D103" s="220" t="s">
        <v>151</v>
      </c>
      <c r="E103" s="43"/>
      <c r="F103" s="221" t="s">
        <v>1406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151</v>
      </c>
      <c r="AU103" s="20" t="s">
        <v>85</v>
      </c>
    </row>
    <row r="104" s="14" customFormat="1">
      <c r="A104" s="14"/>
      <c r="B104" s="236"/>
      <c r="C104" s="237"/>
      <c r="D104" s="227" t="s">
        <v>153</v>
      </c>
      <c r="E104" s="238" t="s">
        <v>19</v>
      </c>
      <c r="F104" s="239" t="s">
        <v>85</v>
      </c>
      <c r="G104" s="237"/>
      <c r="H104" s="240">
        <v>1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153</v>
      </c>
      <c r="AU104" s="246" t="s">
        <v>85</v>
      </c>
      <c r="AV104" s="14" t="s">
        <v>87</v>
      </c>
      <c r="AW104" s="14" t="s">
        <v>37</v>
      </c>
      <c r="AX104" s="14" t="s">
        <v>77</v>
      </c>
      <c r="AY104" s="246" t="s">
        <v>137</v>
      </c>
    </row>
    <row r="105" s="16" customFormat="1">
      <c r="A105" s="16"/>
      <c r="B105" s="258"/>
      <c r="C105" s="259"/>
      <c r="D105" s="227" t="s">
        <v>153</v>
      </c>
      <c r="E105" s="260" t="s">
        <v>19</v>
      </c>
      <c r="F105" s="261" t="s">
        <v>161</v>
      </c>
      <c r="G105" s="259"/>
      <c r="H105" s="262">
        <v>1</v>
      </c>
      <c r="I105" s="263"/>
      <c r="J105" s="259"/>
      <c r="K105" s="259"/>
      <c r="L105" s="264"/>
      <c r="M105" s="265"/>
      <c r="N105" s="266"/>
      <c r="O105" s="266"/>
      <c r="P105" s="266"/>
      <c r="Q105" s="266"/>
      <c r="R105" s="266"/>
      <c r="S105" s="266"/>
      <c r="T105" s="267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T105" s="268" t="s">
        <v>153</v>
      </c>
      <c r="AU105" s="268" t="s">
        <v>85</v>
      </c>
      <c r="AV105" s="16" t="s">
        <v>149</v>
      </c>
      <c r="AW105" s="16" t="s">
        <v>37</v>
      </c>
      <c r="AX105" s="16" t="s">
        <v>85</v>
      </c>
      <c r="AY105" s="268" t="s">
        <v>137</v>
      </c>
    </row>
    <row r="106" s="2" customFormat="1" ht="16.5" customHeight="1">
      <c r="A106" s="41"/>
      <c r="B106" s="42"/>
      <c r="C106" s="207" t="s">
        <v>140</v>
      </c>
      <c r="D106" s="207" t="s">
        <v>144</v>
      </c>
      <c r="E106" s="208" t="s">
        <v>1407</v>
      </c>
      <c r="F106" s="209" t="s">
        <v>1408</v>
      </c>
      <c r="G106" s="210" t="s">
        <v>1383</v>
      </c>
      <c r="H106" s="211">
        <v>1</v>
      </c>
      <c r="I106" s="212"/>
      <c r="J106" s="213">
        <f>ROUND(I106*H106,2)</f>
        <v>0</v>
      </c>
      <c r="K106" s="209" t="s">
        <v>148</v>
      </c>
      <c r="L106" s="47"/>
      <c r="M106" s="214" t="s">
        <v>19</v>
      </c>
      <c r="N106" s="215" t="s">
        <v>48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1384</v>
      </c>
      <c r="AT106" s="218" t="s">
        <v>144</v>
      </c>
      <c r="AU106" s="218" t="s">
        <v>85</v>
      </c>
      <c r="AY106" s="20" t="s">
        <v>137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85</v>
      </c>
      <c r="BK106" s="219">
        <f>ROUND(I106*H106,2)</f>
        <v>0</v>
      </c>
      <c r="BL106" s="20" t="s">
        <v>1384</v>
      </c>
      <c r="BM106" s="218" t="s">
        <v>1409</v>
      </c>
    </row>
    <row r="107" s="2" customFormat="1">
      <c r="A107" s="41"/>
      <c r="B107" s="42"/>
      <c r="C107" s="43"/>
      <c r="D107" s="220" t="s">
        <v>151</v>
      </c>
      <c r="E107" s="43"/>
      <c r="F107" s="221" t="s">
        <v>1410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151</v>
      </c>
      <c r="AU107" s="20" t="s">
        <v>85</v>
      </c>
    </row>
    <row r="108" s="14" customFormat="1">
      <c r="A108" s="14"/>
      <c r="B108" s="236"/>
      <c r="C108" s="237"/>
      <c r="D108" s="227" t="s">
        <v>153</v>
      </c>
      <c r="E108" s="238" t="s">
        <v>19</v>
      </c>
      <c r="F108" s="239" t="s">
        <v>85</v>
      </c>
      <c r="G108" s="237"/>
      <c r="H108" s="240">
        <v>1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153</v>
      </c>
      <c r="AU108" s="246" t="s">
        <v>85</v>
      </c>
      <c r="AV108" s="14" t="s">
        <v>87</v>
      </c>
      <c r="AW108" s="14" t="s">
        <v>37</v>
      </c>
      <c r="AX108" s="14" t="s">
        <v>77</v>
      </c>
      <c r="AY108" s="246" t="s">
        <v>137</v>
      </c>
    </row>
    <row r="109" s="16" customFormat="1">
      <c r="A109" s="16"/>
      <c r="B109" s="258"/>
      <c r="C109" s="259"/>
      <c r="D109" s="227" t="s">
        <v>153</v>
      </c>
      <c r="E109" s="260" t="s">
        <v>19</v>
      </c>
      <c r="F109" s="261" t="s">
        <v>161</v>
      </c>
      <c r="G109" s="259"/>
      <c r="H109" s="262">
        <v>1</v>
      </c>
      <c r="I109" s="263"/>
      <c r="J109" s="259"/>
      <c r="K109" s="259"/>
      <c r="L109" s="264"/>
      <c r="M109" s="280"/>
      <c r="N109" s="281"/>
      <c r="O109" s="281"/>
      <c r="P109" s="281"/>
      <c r="Q109" s="281"/>
      <c r="R109" s="281"/>
      <c r="S109" s="281"/>
      <c r="T109" s="282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T109" s="268" t="s">
        <v>153</v>
      </c>
      <c r="AU109" s="268" t="s">
        <v>85</v>
      </c>
      <c r="AV109" s="16" t="s">
        <v>149</v>
      </c>
      <c r="AW109" s="16" t="s">
        <v>37</v>
      </c>
      <c r="AX109" s="16" t="s">
        <v>85</v>
      </c>
      <c r="AY109" s="268" t="s">
        <v>137</v>
      </c>
    </row>
    <row r="110" s="2" customFormat="1" ht="6.96" customHeight="1">
      <c r="A110" s="41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47"/>
      <c r="M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</sheetData>
  <sheetProtection sheet="1" autoFilter="0" formatColumns="0" formatRows="0" objects="1" scenarios="1" spinCount="100000" saltValue="DTORNWYwZ05KKkBMJu9AzD3BXrDPx5gUPWrbRlIW0CPxOg+STxJbMHlS+YToLS2Vtf/PeVkzcrskYtS+SBG1bQ==" hashValue="Z+h3sS0qWuZckCcQ+yOX4pStS1myuBuAYbnEobOozxqWyI5ip0GtQry+SuCZ4abSDaLB3fb9s6cvGH0PbLuQ9A==" algorithmName="SHA-512" password="CC35"/>
  <autoFilter ref="C79:K109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hyperlinks>
    <hyperlink ref="F83" r:id="rId1" display="https://podminky.urs.cz/item/CS_URS_2025_02/010001000"/>
    <hyperlink ref="F87" r:id="rId2" display="https://podminky.urs.cz/item/CS_URS_2025_02/020001000"/>
    <hyperlink ref="F91" r:id="rId3" display="https://podminky.urs.cz/item/CS_URS_2025_02/030001000"/>
    <hyperlink ref="F95" r:id="rId4" display="https://podminky.urs.cz/item/CS_URS_2025_02/040001000"/>
    <hyperlink ref="F99" r:id="rId5" display="https://podminky.urs.cz/item/CS_URS_2025_02/060001000"/>
    <hyperlink ref="F103" r:id="rId6" display="https://podminky.urs.cz/item/CS_URS_2025_02/070001000"/>
    <hyperlink ref="F107" r:id="rId7" display="https://podminky.urs.cz/item/CS_URS_2025_02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2" customWidth="1"/>
    <col min="2" max="2" width="1.667969" style="292" customWidth="1"/>
    <col min="3" max="4" width="5" style="292" customWidth="1"/>
    <col min="5" max="5" width="11.66016" style="292" customWidth="1"/>
    <col min="6" max="6" width="9.160156" style="292" customWidth="1"/>
    <col min="7" max="7" width="5" style="292" customWidth="1"/>
    <col min="8" max="8" width="77.83203" style="292" customWidth="1"/>
    <col min="9" max="10" width="20" style="292" customWidth="1"/>
    <col min="11" max="11" width="1.667969" style="292" customWidth="1"/>
  </cols>
  <sheetData>
    <row r="1" s="1" customFormat="1" ht="37.5" customHeight="1"/>
    <row r="2" s="1" customFormat="1" ht="7.5" customHeight="1">
      <c r="B2" s="293"/>
      <c r="C2" s="294"/>
      <c r="D2" s="294"/>
      <c r="E2" s="294"/>
      <c r="F2" s="294"/>
      <c r="G2" s="294"/>
      <c r="H2" s="294"/>
      <c r="I2" s="294"/>
      <c r="J2" s="294"/>
      <c r="K2" s="295"/>
    </row>
    <row r="3" s="17" customFormat="1" ht="45" customHeight="1">
      <c r="B3" s="296"/>
      <c r="C3" s="297" t="s">
        <v>1411</v>
      </c>
      <c r="D3" s="297"/>
      <c r="E3" s="297"/>
      <c r="F3" s="297"/>
      <c r="G3" s="297"/>
      <c r="H3" s="297"/>
      <c r="I3" s="297"/>
      <c r="J3" s="297"/>
      <c r="K3" s="298"/>
    </row>
    <row r="4" s="1" customFormat="1" ht="25.5" customHeight="1">
      <c r="B4" s="299"/>
      <c r="C4" s="300" t="s">
        <v>1412</v>
      </c>
      <c r="D4" s="300"/>
      <c r="E4" s="300"/>
      <c r="F4" s="300"/>
      <c r="G4" s="300"/>
      <c r="H4" s="300"/>
      <c r="I4" s="300"/>
      <c r="J4" s="300"/>
      <c r="K4" s="301"/>
    </row>
    <row r="5" s="1" customFormat="1" ht="5.25" customHeight="1">
      <c r="B5" s="299"/>
      <c r="C5" s="302"/>
      <c r="D5" s="302"/>
      <c r="E5" s="302"/>
      <c r="F5" s="302"/>
      <c r="G5" s="302"/>
      <c r="H5" s="302"/>
      <c r="I5" s="302"/>
      <c r="J5" s="302"/>
      <c r="K5" s="301"/>
    </row>
    <row r="6" s="1" customFormat="1" ht="15" customHeight="1">
      <c r="B6" s="299"/>
      <c r="C6" s="303" t="s">
        <v>1413</v>
      </c>
      <c r="D6" s="303"/>
      <c r="E6" s="303"/>
      <c r="F6" s="303"/>
      <c r="G6" s="303"/>
      <c r="H6" s="303"/>
      <c r="I6" s="303"/>
      <c r="J6" s="303"/>
      <c r="K6" s="301"/>
    </row>
    <row r="7" s="1" customFormat="1" ht="15" customHeight="1">
      <c r="B7" s="304"/>
      <c r="C7" s="303" t="s">
        <v>1414</v>
      </c>
      <c r="D7" s="303"/>
      <c r="E7" s="303"/>
      <c r="F7" s="303"/>
      <c r="G7" s="303"/>
      <c r="H7" s="303"/>
      <c r="I7" s="303"/>
      <c r="J7" s="303"/>
      <c r="K7" s="301"/>
    </row>
    <row r="8" s="1" customFormat="1" ht="12.75" customHeight="1">
      <c r="B8" s="304"/>
      <c r="C8" s="303"/>
      <c r="D8" s="303"/>
      <c r="E8" s="303"/>
      <c r="F8" s="303"/>
      <c r="G8" s="303"/>
      <c r="H8" s="303"/>
      <c r="I8" s="303"/>
      <c r="J8" s="303"/>
      <c r="K8" s="301"/>
    </row>
    <row r="9" s="1" customFormat="1" ht="15" customHeight="1">
      <c r="B9" s="304"/>
      <c r="C9" s="303" t="s">
        <v>1415</v>
      </c>
      <c r="D9" s="303"/>
      <c r="E9" s="303"/>
      <c r="F9" s="303"/>
      <c r="G9" s="303"/>
      <c r="H9" s="303"/>
      <c r="I9" s="303"/>
      <c r="J9" s="303"/>
      <c r="K9" s="301"/>
    </row>
    <row r="10" s="1" customFormat="1" ht="15" customHeight="1">
      <c r="B10" s="304"/>
      <c r="C10" s="303"/>
      <c r="D10" s="303" t="s">
        <v>1416</v>
      </c>
      <c r="E10" s="303"/>
      <c r="F10" s="303"/>
      <c r="G10" s="303"/>
      <c r="H10" s="303"/>
      <c r="I10" s="303"/>
      <c r="J10" s="303"/>
      <c r="K10" s="301"/>
    </row>
    <row r="11" s="1" customFormat="1" ht="15" customHeight="1">
      <c r="B11" s="304"/>
      <c r="C11" s="305"/>
      <c r="D11" s="303" t="s">
        <v>1417</v>
      </c>
      <c r="E11" s="303"/>
      <c r="F11" s="303"/>
      <c r="G11" s="303"/>
      <c r="H11" s="303"/>
      <c r="I11" s="303"/>
      <c r="J11" s="303"/>
      <c r="K11" s="301"/>
    </row>
    <row r="12" s="1" customFormat="1" ht="15" customHeight="1">
      <c r="B12" s="304"/>
      <c r="C12" s="305"/>
      <c r="D12" s="303"/>
      <c r="E12" s="303"/>
      <c r="F12" s="303"/>
      <c r="G12" s="303"/>
      <c r="H12" s="303"/>
      <c r="I12" s="303"/>
      <c r="J12" s="303"/>
      <c r="K12" s="301"/>
    </row>
    <row r="13" s="1" customFormat="1" ht="15" customHeight="1">
      <c r="B13" s="304"/>
      <c r="C13" s="305"/>
      <c r="D13" s="306" t="s">
        <v>1418</v>
      </c>
      <c r="E13" s="303"/>
      <c r="F13" s="303"/>
      <c r="G13" s="303"/>
      <c r="H13" s="303"/>
      <c r="I13" s="303"/>
      <c r="J13" s="303"/>
      <c r="K13" s="301"/>
    </row>
    <row r="14" s="1" customFormat="1" ht="12.75" customHeight="1">
      <c r="B14" s="304"/>
      <c r="C14" s="305"/>
      <c r="D14" s="305"/>
      <c r="E14" s="305"/>
      <c r="F14" s="305"/>
      <c r="G14" s="305"/>
      <c r="H14" s="305"/>
      <c r="I14" s="305"/>
      <c r="J14" s="305"/>
      <c r="K14" s="301"/>
    </row>
    <row r="15" s="1" customFormat="1" ht="15" customHeight="1">
      <c r="B15" s="304"/>
      <c r="C15" s="305"/>
      <c r="D15" s="303" t="s">
        <v>1419</v>
      </c>
      <c r="E15" s="303"/>
      <c r="F15" s="303"/>
      <c r="G15" s="303"/>
      <c r="H15" s="303"/>
      <c r="I15" s="303"/>
      <c r="J15" s="303"/>
      <c r="K15" s="301"/>
    </row>
    <row r="16" s="1" customFormat="1" ht="15" customHeight="1">
      <c r="B16" s="304"/>
      <c r="C16" s="305"/>
      <c r="D16" s="303" t="s">
        <v>1420</v>
      </c>
      <c r="E16" s="303"/>
      <c r="F16" s="303"/>
      <c r="G16" s="303"/>
      <c r="H16" s="303"/>
      <c r="I16" s="303"/>
      <c r="J16" s="303"/>
      <c r="K16" s="301"/>
    </row>
    <row r="17" s="1" customFormat="1" ht="15" customHeight="1">
      <c r="B17" s="304"/>
      <c r="C17" s="305"/>
      <c r="D17" s="303" t="s">
        <v>1421</v>
      </c>
      <c r="E17" s="303"/>
      <c r="F17" s="303"/>
      <c r="G17" s="303"/>
      <c r="H17" s="303"/>
      <c r="I17" s="303"/>
      <c r="J17" s="303"/>
      <c r="K17" s="301"/>
    </row>
    <row r="18" s="1" customFormat="1" ht="15" customHeight="1">
      <c r="B18" s="304"/>
      <c r="C18" s="305"/>
      <c r="D18" s="305"/>
      <c r="E18" s="307" t="s">
        <v>84</v>
      </c>
      <c r="F18" s="303" t="s">
        <v>1422</v>
      </c>
      <c r="G18" s="303"/>
      <c r="H18" s="303"/>
      <c r="I18" s="303"/>
      <c r="J18" s="303"/>
      <c r="K18" s="301"/>
    </row>
    <row r="19" s="1" customFormat="1" ht="15" customHeight="1">
      <c r="B19" s="304"/>
      <c r="C19" s="305"/>
      <c r="D19" s="305"/>
      <c r="E19" s="307" t="s">
        <v>1423</v>
      </c>
      <c r="F19" s="303" t="s">
        <v>1424</v>
      </c>
      <c r="G19" s="303"/>
      <c r="H19" s="303"/>
      <c r="I19" s="303"/>
      <c r="J19" s="303"/>
      <c r="K19" s="301"/>
    </row>
    <row r="20" s="1" customFormat="1" ht="15" customHeight="1">
      <c r="B20" s="304"/>
      <c r="C20" s="305"/>
      <c r="D20" s="305"/>
      <c r="E20" s="307" t="s">
        <v>1425</v>
      </c>
      <c r="F20" s="303" t="s">
        <v>1426</v>
      </c>
      <c r="G20" s="303"/>
      <c r="H20" s="303"/>
      <c r="I20" s="303"/>
      <c r="J20" s="303"/>
      <c r="K20" s="301"/>
    </row>
    <row r="21" s="1" customFormat="1" ht="15" customHeight="1">
      <c r="B21" s="304"/>
      <c r="C21" s="305"/>
      <c r="D21" s="305"/>
      <c r="E21" s="307" t="s">
        <v>1427</v>
      </c>
      <c r="F21" s="303" t="s">
        <v>1428</v>
      </c>
      <c r="G21" s="303"/>
      <c r="H21" s="303"/>
      <c r="I21" s="303"/>
      <c r="J21" s="303"/>
      <c r="K21" s="301"/>
    </row>
    <row r="22" s="1" customFormat="1" ht="15" customHeight="1">
      <c r="B22" s="304"/>
      <c r="C22" s="305"/>
      <c r="D22" s="305"/>
      <c r="E22" s="307" t="s">
        <v>1429</v>
      </c>
      <c r="F22" s="303" t="s">
        <v>1430</v>
      </c>
      <c r="G22" s="303"/>
      <c r="H22" s="303"/>
      <c r="I22" s="303"/>
      <c r="J22" s="303"/>
      <c r="K22" s="301"/>
    </row>
    <row r="23" s="1" customFormat="1" ht="15" customHeight="1">
      <c r="B23" s="304"/>
      <c r="C23" s="305"/>
      <c r="D23" s="305"/>
      <c r="E23" s="307" t="s">
        <v>1431</v>
      </c>
      <c r="F23" s="303" t="s">
        <v>1432</v>
      </c>
      <c r="G23" s="303"/>
      <c r="H23" s="303"/>
      <c r="I23" s="303"/>
      <c r="J23" s="303"/>
      <c r="K23" s="301"/>
    </row>
    <row r="24" s="1" customFormat="1" ht="12.75" customHeight="1">
      <c r="B24" s="304"/>
      <c r="C24" s="305"/>
      <c r="D24" s="305"/>
      <c r="E24" s="305"/>
      <c r="F24" s="305"/>
      <c r="G24" s="305"/>
      <c r="H24" s="305"/>
      <c r="I24" s="305"/>
      <c r="J24" s="305"/>
      <c r="K24" s="301"/>
    </row>
    <row r="25" s="1" customFormat="1" ht="15" customHeight="1">
      <c r="B25" s="304"/>
      <c r="C25" s="303" t="s">
        <v>1433</v>
      </c>
      <c r="D25" s="303"/>
      <c r="E25" s="303"/>
      <c r="F25" s="303"/>
      <c r="G25" s="303"/>
      <c r="H25" s="303"/>
      <c r="I25" s="303"/>
      <c r="J25" s="303"/>
      <c r="K25" s="301"/>
    </row>
    <row r="26" s="1" customFormat="1" ht="15" customHeight="1">
      <c r="B26" s="304"/>
      <c r="C26" s="303" t="s">
        <v>1434</v>
      </c>
      <c r="D26" s="303"/>
      <c r="E26" s="303"/>
      <c r="F26" s="303"/>
      <c r="G26" s="303"/>
      <c r="H26" s="303"/>
      <c r="I26" s="303"/>
      <c r="J26" s="303"/>
      <c r="K26" s="301"/>
    </row>
    <row r="27" s="1" customFormat="1" ht="15" customHeight="1">
      <c r="B27" s="304"/>
      <c r="C27" s="303"/>
      <c r="D27" s="303" t="s">
        <v>1435</v>
      </c>
      <c r="E27" s="303"/>
      <c r="F27" s="303"/>
      <c r="G27" s="303"/>
      <c r="H27" s="303"/>
      <c r="I27" s="303"/>
      <c r="J27" s="303"/>
      <c r="K27" s="301"/>
    </row>
    <row r="28" s="1" customFormat="1" ht="15" customHeight="1">
      <c r="B28" s="304"/>
      <c r="C28" s="305"/>
      <c r="D28" s="303" t="s">
        <v>1436</v>
      </c>
      <c r="E28" s="303"/>
      <c r="F28" s="303"/>
      <c r="G28" s="303"/>
      <c r="H28" s="303"/>
      <c r="I28" s="303"/>
      <c r="J28" s="303"/>
      <c r="K28" s="301"/>
    </row>
    <row r="29" s="1" customFormat="1" ht="12.75" customHeight="1">
      <c r="B29" s="304"/>
      <c r="C29" s="305"/>
      <c r="D29" s="305"/>
      <c r="E29" s="305"/>
      <c r="F29" s="305"/>
      <c r="G29" s="305"/>
      <c r="H29" s="305"/>
      <c r="I29" s="305"/>
      <c r="J29" s="305"/>
      <c r="K29" s="301"/>
    </row>
    <row r="30" s="1" customFormat="1" ht="15" customHeight="1">
      <c r="B30" s="304"/>
      <c r="C30" s="305"/>
      <c r="D30" s="303" t="s">
        <v>1437</v>
      </c>
      <c r="E30" s="303"/>
      <c r="F30" s="303"/>
      <c r="G30" s="303"/>
      <c r="H30" s="303"/>
      <c r="I30" s="303"/>
      <c r="J30" s="303"/>
      <c r="K30" s="301"/>
    </row>
    <row r="31" s="1" customFormat="1" ht="15" customHeight="1">
      <c r="B31" s="304"/>
      <c r="C31" s="305"/>
      <c r="D31" s="303" t="s">
        <v>1438</v>
      </c>
      <c r="E31" s="303"/>
      <c r="F31" s="303"/>
      <c r="G31" s="303"/>
      <c r="H31" s="303"/>
      <c r="I31" s="303"/>
      <c r="J31" s="303"/>
      <c r="K31" s="301"/>
    </row>
    <row r="32" s="1" customFormat="1" ht="12.75" customHeight="1">
      <c r="B32" s="304"/>
      <c r="C32" s="305"/>
      <c r="D32" s="305"/>
      <c r="E32" s="305"/>
      <c r="F32" s="305"/>
      <c r="G32" s="305"/>
      <c r="H32" s="305"/>
      <c r="I32" s="305"/>
      <c r="J32" s="305"/>
      <c r="K32" s="301"/>
    </row>
    <row r="33" s="1" customFormat="1" ht="15" customHeight="1">
      <c r="B33" s="304"/>
      <c r="C33" s="305"/>
      <c r="D33" s="303" t="s">
        <v>1439</v>
      </c>
      <c r="E33" s="303"/>
      <c r="F33" s="303"/>
      <c r="G33" s="303"/>
      <c r="H33" s="303"/>
      <c r="I33" s="303"/>
      <c r="J33" s="303"/>
      <c r="K33" s="301"/>
    </row>
    <row r="34" s="1" customFormat="1" ht="15" customHeight="1">
      <c r="B34" s="304"/>
      <c r="C34" s="305"/>
      <c r="D34" s="303" t="s">
        <v>1440</v>
      </c>
      <c r="E34" s="303"/>
      <c r="F34" s="303"/>
      <c r="G34" s="303"/>
      <c r="H34" s="303"/>
      <c r="I34" s="303"/>
      <c r="J34" s="303"/>
      <c r="K34" s="301"/>
    </row>
    <row r="35" s="1" customFormat="1" ht="15" customHeight="1">
      <c r="B35" s="304"/>
      <c r="C35" s="305"/>
      <c r="D35" s="303" t="s">
        <v>1441</v>
      </c>
      <c r="E35" s="303"/>
      <c r="F35" s="303"/>
      <c r="G35" s="303"/>
      <c r="H35" s="303"/>
      <c r="I35" s="303"/>
      <c r="J35" s="303"/>
      <c r="K35" s="301"/>
    </row>
    <row r="36" s="1" customFormat="1" ht="15" customHeight="1">
      <c r="B36" s="304"/>
      <c r="C36" s="305"/>
      <c r="D36" s="303"/>
      <c r="E36" s="306" t="s">
        <v>123</v>
      </c>
      <c r="F36" s="303"/>
      <c r="G36" s="303" t="s">
        <v>1442</v>
      </c>
      <c r="H36" s="303"/>
      <c r="I36" s="303"/>
      <c r="J36" s="303"/>
      <c r="K36" s="301"/>
    </row>
    <row r="37" s="1" customFormat="1" ht="30.75" customHeight="1">
      <c r="B37" s="304"/>
      <c r="C37" s="305"/>
      <c r="D37" s="303"/>
      <c r="E37" s="306" t="s">
        <v>1443</v>
      </c>
      <c r="F37" s="303"/>
      <c r="G37" s="303" t="s">
        <v>1444</v>
      </c>
      <c r="H37" s="303"/>
      <c r="I37" s="303"/>
      <c r="J37" s="303"/>
      <c r="K37" s="301"/>
    </row>
    <row r="38" s="1" customFormat="1" ht="15" customHeight="1">
      <c r="B38" s="304"/>
      <c r="C38" s="305"/>
      <c r="D38" s="303"/>
      <c r="E38" s="306" t="s">
        <v>58</v>
      </c>
      <c r="F38" s="303"/>
      <c r="G38" s="303" t="s">
        <v>1445</v>
      </c>
      <c r="H38" s="303"/>
      <c r="I38" s="303"/>
      <c r="J38" s="303"/>
      <c r="K38" s="301"/>
    </row>
    <row r="39" s="1" customFormat="1" ht="15" customHeight="1">
      <c r="B39" s="304"/>
      <c r="C39" s="305"/>
      <c r="D39" s="303"/>
      <c r="E39" s="306" t="s">
        <v>59</v>
      </c>
      <c r="F39" s="303"/>
      <c r="G39" s="303" t="s">
        <v>1446</v>
      </c>
      <c r="H39" s="303"/>
      <c r="I39" s="303"/>
      <c r="J39" s="303"/>
      <c r="K39" s="301"/>
    </row>
    <row r="40" s="1" customFormat="1" ht="15" customHeight="1">
      <c r="B40" s="304"/>
      <c r="C40" s="305"/>
      <c r="D40" s="303"/>
      <c r="E40" s="306" t="s">
        <v>124</v>
      </c>
      <c r="F40" s="303"/>
      <c r="G40" s="303" t="s">
        <v>1447</v>
      </c>
      <c r="H40" s="303"/>
      <c r="I40" s="303"/>
      <c r="J40" s="303"/>
      <c r="K40" s="301"/>
    </row>
    <row r="41" s="1" customFormat="1" ht="15" customHeight="1">
      <c r="B41" s="304"/>
      <c r="C41" s="305"/>
      <c r="D41" s="303"/>
      <c r="E41" s="306" t="s">
        <v>125</v>
      </c>
      <c r="F41" s="303"/>
      <c r="G41" s="303" t="s">
        <v>1448</v>
      </c>
      <c r="H41" s="303"/>
      <c r="I41" s="303"/>
      <c r="J41" s="303"/>
      <c r="K41" s="301"/>
    </row>
    <row r="42" s="1" customFormat="1" ht="15" customHeight="1">
      <c r="B42" s="304"/>
      <c r="C42" s="305"/>
      <c r="D42" s="303"/>
      <c r="E42" s="306" t="s">
        <v>1449</v>
      </c>
      <c r="F42" s="303"/>
      <c r="G42" s="303" t="s">
        <v>1450</v>
      </c>
      <c r="H42" s="303"/>
      <c r="I42" s="303"/>
      <c r="J42" s="303"/>
      <c r="K42" s="301"/>
    </row>
    <row r="43" s="1" customFormat="1" ht="15" customHeight="1">
      <c r="B43" s="304"/>
      <c r="C43" s="305"/>
      <c r="D43" s="303"/>
      <c r="E43" s="306"/>
      <c r="F43" s="303"/>
      <c r="G43" s="303" t="s">
        <v>1451</v>
      </c>
      <c r="H43" s="303"/>
      <c r="I43" s="303"/>
      <c r="J43" s="303"/>
      <c r="K43" s="301"/>
    </row>
    <row r="44" s="1" customFormat="1" ht="15" customHeight="1">
      <c r="B44" s="304"/>
      <c r="C44" s="305"/>
      <c r="D44" s="303"/>
      <c r="E44" s="306" t="s">
        <v>1452</v>
      </c>
      <c r="F44" s="303"/>
      <c r="G44" s="303" t="s">
        <v>1453</v>
      </c>
      <c r="H44" s="303"/>
      <c r="I44" s="303"/>
      <c r="J44" s="303"/>
      <c r="K44" s="301"/>
    </row>
    <row r="45" s="1" customFormat="1" ht="15" customHeight="1">
      <c r="B45" s="304"/>
      <c r="C45" s="305"/>
      <c r="D45" s="303"/>
      <c r="E45" s="306" t="s">
        <v>127</v>
      </c>
      <c r="F45" s="303"/>
      <c r="G45" s="303" t="s">
        <v>1454</v>
      </c>
      <c r="H45" s="303"/>
      <c r="I45" s="303"/>
      <c r="J45" s="303"/>
      <c r="K45" s="301"/>
    </row>
    <row r="46" s="1" customFormat="1" ht="12.75" customHeight="1">
      <c r="B46" s="304"/>
      <c r="C46" s="305"/>
      <c r="D46" s="303"/>
      <c r="E46" s="303"/>
      <c r="F46" s="303"/>
      <c r="G46" s="303"/>
      <c r="H46" s="303"/>
      <c r="I46" s="303"/>
      <c r="J46" s="303"/>
      <c r="K46" s="301"/>
    </row>
    <row r="47" s="1" customFormat="1" ht="15" customHeight="1">
      <c r="B47" s="304"/>
      <c r="C47" s="305"/>
      <c r="D47" s="303" t="s">
        <v>1455</v>
      </c>
      <c r="E47" s="303"/>
      <c r="F47" s="303"/>
      <c r="G47" s="303"/>
      <c r="H47" s="303"/>
      <c r="I47" s="303"/>
      <c r="J47" s="303"/>
      <c r="K47" s="301"/>
    </row>
    <row r="48" s="1" customFormat="1" ht="15" customHeight="1">
      <c r="B48" s="304"/>
      <c r="C48" s="305"/>
      <c r="D48" s="305"/>
      <c r="E48" s="303" t="s">
        <v>1456</v>
      </c>
      <c r="F48" s="303"/>
      <c r="G48" s="303"/>
      <c r="H48" s="303"/>
      <c r="I48" s="303"/>
      <c r="J48" s="303"/>
      <c r="K48" s="301"/>
    </row>
    <row r="49" s="1" customFormat="1" ht="15" customHeight="1">
      <c r="B49" s="304"/>
      <c r="C49" s="305"/>
      <c r="D49" s="305"/>
      <c r="E49" s="303" t="s">
        <v>1457</v>
      </c>
      <c r="F49" s="303"/>
      <c r="G49" s="303"/>
      <c r="H49" s="303"/>
      <c r="I49" s="303"/>
      <c r="J49" s="303"/>
      <c r="K49" s="301"/>
    </row>
    <row r="50" s="1" customFormat="1" ht="15" customHeight="1">
      <c r="B50" s="304"/>
      <c r="C50" s="305"/>
      <c r="D50" s="305"/>
      <c r="E50" s="303" t="s">
        <v>1458</v>
      </c>
      <c r="F50" s="303"/>
      <c r="G50" s="303"/>
      <c r="H50" s="303"/>
      <c r="I50" s="303"/>
      <c r="J50" s="303"/>
      <c r="K50" s="301"/>
    </row>
    <row r="51" s="1" customFormat="1" ht="15" customHeight="1">
      <c r="B51" s="304"/>
      <c r="C51" s="305"/>
      <c r="D51" s="303" t="s">
        <v>1459</v>
      </c>
      <c r="E51" s="303"/>
      <c r="F51" s="303"/>
      <c r="G51" s="303"/>
      <c r="H51" s="303"/>
      <c r="I51" s="303"/>
      <c r="J51" s="303"/>
      <c r="K51" s="301"/>
    </row>
    <row r="52" s="1" customFormat="1" ht="25.5" customHeight="1">
      <c r="B52" s="299"/>
      <c r="C52" s="300" t="s">
        <v>1460</v>
      </c>
      <c r="D52" s="300"/>
      <c r="E52" s="300"/>
      <c r="F52" s="300"/>
      <c r="G52" s="300"/>
      <c r="H52" s="300"/>
      <c r="I52" s="300"/>
      <c r="J52" s="300"/>
      <c r="K52" s="301"/>
    </row>
    <row r="53" s="1" customFormat="1" ht="5.25" customHeight="1">
      <c r="B53" s="299"/>
      <c r="C53" s="302"/>
      <c r="D53" s="302"/>
      <c r="E53" s="302"/>
      <c r="F53" s="302"/>
      <c r="G53" s="302"/>
      <c r="H53" s="302"/>
      <c r="I53" s="302"/>
      <c r="J53" s="302"/>
      <c r="K53" s="301"/>
    </row>
    <row r="54" s="1" customFormat="1" ht="15" customHeight="1">
      <c r="B54" s="299"/>
      <c r="C54" s="303" t="s">
        <v>1461</v>
      </c>
      <c r="D54" s="303"/>
      <c r="E54" s="303"/>
      <c r="F54" s="303"/>
      <c r="G54" s="303"/>
      <c r="H54" s="303"/>
      <c r="I54" s="303"/>
      <c r="J54" s="303"/>
      <c r="K54" s="301"/>
    </row>
    <row r="55" s="1" customFormat="1" ht="15" customHeight="1">
      <c r="B55" s="299"/>
      <c r="C55" s="303" t="s">
        <v>1462</v>
      </c>
      <c r="D55" s="303"/>
      <c r="E55" s="303"/>
      <c r="F55" s="303"/>
      <c r="G55" s="303"/>
      <c r="H55" s="303"/>
      <c r="I55" s="303"/>
      <c r="J55" s="303"/>
      <c r="K55" s="301"/>
    </row>
    <row r="56" s="1" customFormat="1" ht="12.75" customHeight="1">
      <c r="B56" s="299"/>
      <c r="C56" s="303"/>
      <c r="D56" s="303"/>
      <c r="E56" s="303"/>
      <c r="F56" s="303"/>
      <c r="G56" s="303"/>
      <c r="H56" s="303"/>
      <c r="I56" s="303"/>
      <c r="J56" s="303"/>
      <c r="K56" s="301"/>
    </row>
    <row r="57" s="1" customFormat="1" ht="15" customHeight="1">
      <c r="B57" s="299"/>
      <c r="C57" s="303" t="s">
        <v>1463</v>
      </c>
      <c r="D57" s="303"/>
      <c r="E57" s="303"/>
      <c r="F57" s="303"/>
      <c r="G57" s="303"/>
      <c r="H57" s="303"/>
      <c r="I57" s="303"/>
      <c r="J57" s="303"/>
      <c r="K57" s="301"/>
    </row>
    <row r="58" s="1" customFormat="1" ht="15" customHeight="1">
      <c r="B58" s="299"/>
      <c r="C58" s="305"/>
      <c r="D58" s="303" t="s">
        <v>1464</v>
      </c>
      <c r="E58" s="303"/>
      <c r="F58" s="303"/>
      <c r="G58" s="303"/>
      <c r="H58" s="303"/>
      <c r="I58" s="303"/>
      <c r="J58" s="303"/>
      <c r="K58" s="301"/>
    </row>
    <row r="59" s="1" customFormat="1" ht="15" customHeight="1">
      <c r="B59" s="299"/>
      <c r="C59" s="305"/>
      <c r="D59" s="303" t="s">
        <v>1465</v>
      </c>
      <c r="E59" s="303"/>
      <c r="F59" s="303"/>
      <c r="G59" s="303"/>
      <c r="H59" s="303"/>
      <c r="I59" s="303"/>
      <c r="J59" s="303"/>
      <c r="K59" s="301"/>
    </row>
    <row r="60" s="1" customFormat="1" ht="15" customHeight="1">
      <c r="B60" s="299"/>
      <c r="C60" s="305"/>
      <c r="D60" s="303" t="s">
        <v>1466</v>
      </c>
      <c r="E60" s="303"/>
      <c r="F60" s="303"/>
      <c r="G60" s="303"/>
      <c r="H60" s="303"/>
      <c r="I60" s="303"/>
      <c r="J60" s="303"/>
      <c r="K60" s="301"/>
    </row>
    <row r="61" s="1" customFormat="1" ht="15" customHeight="1">
      <c r="B61" s="299"/>
      <c r="C61" s="305"/>
      <c r="D61" s="303" t="s">
        <v>1467</v>
      </c>
      <c r="E61" s="303"/>
      <c r="F61" s="303"/>
      <c r="G61" s="303"/>
      <c r="H61" s="303"/>
      <c r="I61" s="303"/>
      <c r="J61" s="303"/>
      <c r="K61" s="301"/>
    </row>
    <row r="62" s="1" customFormat="1" ht="15" customHeight="1">
      <c r="B62" s="299"/>
      <c r="C62" s="305"/>
      <c r="D62" s="308" t="s">
        <v>1468</v>
      </c>
      <c r="E62" s="308"/>
      <c r="F62" s="308"/>
      <c r="G62" s="308"/>
      <c r="H62" s="308"/>
      <c r="I62" s="308"/>
      <c r="J62" s="308"/>
      <c r="K62" s="301"/>
    </row>
    <row r="63" s="1" customFormat="1" ht="15" customHeight="1">
      <c r="B63" s="299"/>
      <c r="C63" s="305"/>
      <c r="D63" s="303" t="s">
        <v>1469</v>
      </c>
      <c r="E63" s="303"/>
      <c r="F63" s="303"/>
      <c r="G63" s="303"/>
      <c r="H63" s="303"/>
      <c r="I63" s="303"/>
      <c r="J63" s="303"/>
      <c r="K63" s="301"/>
    </row>
    <row r="64" s="1" customFormat="1" ht="12.75" customHeight="1">
      <c r="B64" s="299"/>
      <c r="C64" s="305"/>
      <c r="D64" s="305"/>
      <c r="E64" s="309"/>
      <c r="F64" s="305"/>
      <c r="G64" s="305"/>
      <c r="H64" s="305"/>
      <c r="I64" s="305"/>
      <c r="J64" s="305"/>
      <c r="K64" s="301"/>
    </row>
    <row r="65" s="1" customFormat="1" ht="15" customHeight="1">
      <c r="B65" s="299"/>
      <c r="C65" s="305"/>
      <c r="D65" s="303" t="s">
        <v>1470</v>
      </c>
      <c r="E65" s="303"/>
      <c r="F65" s="303"/>
      <c r="G65" s="303"/>
      <c r="H65" s="303"/>
      <c r="I65" s="303"/>
      <c r="J65" s="303"/>
      <c r="K65" s="301"/>
    </row>
    <row r="66" s="1" customFormat="1" ht="15" customHeight="1">
      <c r="B66" s="299"/>
      <c r="C66" s="305"/>
      <c r="D66" s="308" t="s">
        <v>1471</v>
      </c>
      <c r="E66" s="308"/>
      <c r="F66" s="308"/>
      <c r="G66" s="308"/>
      <c r="H66" s="308"/>
      <c r="I66" s="308"/>
      <c r="J66" s="308"/>
      <c r="K66" s="301"/>
    </row>
    <row r="67" s="1" customFormat="1" ht="15" customHeight="1">
      <c r="B67" s="299"/>
      <c r="C67" s="305"/>
      <c r="D67" s="303" t="s">
        <v>1472</v>
      </c>
      <c r="E67" s="303"/>
      <c r="F67" s="303"/>
      <c r="G67" s="303"/>
      <c r="H67" s="303"/>
      <c r="I67" s="303"/>
      <c r="J67" s="303"/>
      <c r="K67" s="301"/>
    </row>
    <row r="68" s="1" customFormat="1" ht="15" customHeight="1">
      <c r="B68" s="299"/>
      <c r="C68" s="305"/>
      <c r="D68" s="303" t="s">
        <v>1473</v>
      </c>
      <c r="E68" s="303"/>
      <c r="F68" s="303"/>
      <c r="G68" s="303"/>
      <c r="H68" s="303"/>
      <c r="I68" s="303"/>
      <c r="J68" s="303"/>
      <c r="K68" s="301"/>
    </row>
    <row r="69" s="1" customFormat="1" ht="15" customHeight="1">
      <c r="B69" s="299"/>
      <c r="C69" s="305"/>
      <c r="D69" s="303" t="s">
        <v>1474</v>
      </c>
      <c r="E69" s="303"/>
      <c r="F69" s="303"/>
      <c r="G69" s="303"/>
      <c r="H69" s="303"/>
      <c r="I69" s="303"/>
      <c r="J69" s="303"/>
      <c r="K69" s="301"/>
    </row>
    <row r="70" s="1" customFormat="1" ht="15" customHeight="1">
      <c r="B70" s="299"/>
      <c r="C70" s="305"/>
      <c r="D70" s="303" t="s">
        <v>1475</v>
      </c>
      <c r="E70" s="303"/>
      <c r="F70" s="303"/>
      <c r="G70" s="303"/>
      <c r="H70" s="303"/>
      <c r="I70" s="303"/>
      <c r="J70" s="303"/>
      <c r="K70" s="301"/>
    </row>
    <row r="71" s="1" customFormat="1" ht="12.75" customHeight="1">
      <c r="B71" s="310"/>
      <c r="C71" s="311"/>
      <c r="D71" s="311"/>
      <c r="E71" s="311"/>
      <c r="F71" s="311"/>
      <c r="G71" s="311"/>
      <c r="H71" s="311"/>
      <c r="I71" s="311"/>
      <c r="J71" s="311"/>
      <c r="K71" s="312"/>
    </row>
    <row r="72" s="1" customFormat="1" ht="18.75" customHeight="1">
      <c r="B72" s="313"/>
      <c r="C72" s="313"/>
      <c r="D72" s="313"/>
      <c r="E72" s="313"/>
      <c r="F72" s="313"/>
      <c r="G72" s="313"/>
      <c r="H72" s="313"/>
      <c r="I72" s="313"/>
      <c r="J72" s="313"/>
      <c r="K72" s="314"/>
    </row>
    <row r="73" s="1" customFormat="1" ht="18.75" customHeight="1">
      <c r="B73" s="314"/>
      <c r="C73" s="314"/>
      <c r="D73" s="314"/>
      <c r="E73" s="314"/>
      <c r="F73" s="314"/>
      <c r="G73" s="314"/>
      <c r="H73" s="314"/>
      <c r="I73" s="314"/>
      <c r="J73" s="314"/>
      <c r="K73" s="314"/>
    </row>
    <row r="74" s="1" customFormat="1" ht="7.5" customHeight="1">
      <c r="B74" s="315"/>
      <c r="C74" s="316"/>
      <c r="D74" s="316"/>
      <c r="E74" s="316"/>
      <c r="F74" s="316"/>
      <c r="G74" s="316"/>
      <c r="H74" s="316"/>
      <c r="I74" s="316"/>
      <c r="J74" s="316"/>
      <c r="K74" s="317"/>
    </row>
    <row r="75" s="1" customFormat="1" ht="45" customHeight="1">
      <c r="B75" s="318"/>
      <c r="C75" s="319" t="s">
        <v>1476</v>
      </c>
      <c r="D75" s="319"/>
      <c r="E75" s="319"/>
      <c r="F75" s="319"/>
      <c r="G75" s="319"/>
      <c r="H75" s="319"/>
      <c r="I75" s="319"/>
      <c r="J75" s="319"/>
      <c r="K75" s="320"/>
    </row>
    <row r="76" s="1" customFormat="1" ht="17.25" customHeight="1">
      <c r="B76" s="318"/>
      <c r="C76" s="321" t="s">
        <v>1477</v>
      </c>
      <c r="D76" s="321"/>
      <c r="E76" s="321"/>
      <c r="F76" s="321" t="s">
        <v>1478</v>
      </c>
      <c r="G76" s="322"/>
      <c r="H76" s="321" t="s">
        <v>59</v>
      </c>
      <c r="I76" s="321" t="s">
        <v>62</v>
      </c>
      <c r="J76" s="321" t="s">
        <v>1479</v>
      </c>
      <c r="K76" s="320"/>
    </row>
    <row r="77" s="1" customFormat="1" ht="17.25" customHeight="1">
      <c r="B77" s="318"/>
      <c r="C77" s="323" t="s">
        <v>1480</v>
      </c>
      <c r="D77" s="323"/>
      <c r="E77" s="323"/>
      <c r="F77" s="324" t="s">
        <v>1481</v>
      </c>
      <c r="G77" s="325"/>
      <c r="H77" s="323"/>
      <c r="I77" s="323"/>
      <c r="J77" s="323" t="s">
        <v>1482</v>
      </c>
      <c r="K77" s="320"/>
    </row>
    <row r="78" s="1" customFormat="1" ht="5.25" customHeight="1">
      <c r="B78" s="318"/>
      <c r="C78" s="326"/>
      <c r="D78" s="326"/>
      <c r="E78" s="326"/>
      <c r="F78" s="326"/>
      <c r="G78" s="327"/>
      <c r="H78" s="326"/>
      <c r="I78" s="326"/>
      <c r="J78" s="326"/>
      <c r="K78" s="320"/>
    </row>
    <row r="79" s="1" customFormat="1" ht="15" customHeight="1">
      <c r="B79" s="318"/>
      <c r="C79" s="306" t="s">
        <v>58</v>
      </c>
      <c r="D79" s="328"/>
      <c r="E79" s="328"/>
      <c r="F79" s="329" t="s">
        <v>1483</v>
      </c>
      <c r="G79" s="330"/>
      <c r="H79" s="306" t="s">
        <v>1484</v>
      </c>
      <c r="I79" s="306" t="s">
        <v>1485</v>
      </c>
      <c r="J79" s="306">
        <v>20</v>
      </c>
      <c r="K79" s="320"/>
    </row>
    <row r="80" s="1" customFormat="1" ht="15" customHeight="1">
      <c r="B80" s="318"/>
      <c r="C80" s="306" t="s">
        <v>1486</v>
      </c>
      <c r="D80" s="306"/>
      <c r="E80" s="306"/>
      <c r="F80" s="329" t="s">
        <v>1483</v>
      </c>
      <c r="G80" s="330"/>
      <c r="H80" s="306" t="s">
        <v>1487</v>
      </c>
      <c r="I80" s="306" t="s">
        <v>1485</v>
      </c>
      <c r="J80" s="306">
        <v>120</v>
      </c>
      <c r="K80" s="320"/>
    </row>
    <row r="81" s="1" customFormat="1" ht="15" customHeight="1">
      <c r="B81" s="331"/>
      <c r="C81" s="306" t="s">
        <v>1488</v>
      </c>
      <c r="D81" s="306"/>
      <c r="E81" s="306"/>
      <c r="F81" s="329" t="s">
        <v>1489</v>
      </c>
      <c r="G81" s="330"/>
      <c r="H81" s="306" t="s">
        <v>1490</v>
      </c>
      <c r="I81" s="306" t="s">
        <v>1485</v>
      </c>
      <c r="J81" s="306">
        <v>50</v>
      </c>
      <c r="K81" s="320"/>
    </row>
    <row r="82" s="1" customFormat="1" ht="15" customHeight="1">
      <c r="B82" s="331"/>
      <c r="C82" s="306" t="s">
        <v>1491</v>
      </c>
      <c r="D82" s="306"/>
      <c r="E82" s="306"/>
      <c r="F82" s="329" t="s">
        <v>1483</v>
      </c>
      <c r="G82" s="330"/>
      <c r="H82" s="306" t="s">
        <v>1492</v>
      </c>
      <c r="I82" s="306" t="s">
        <v>1493</v>
      </c>
      <c r="J82" s="306"/>
      <c r="K82" s="320"/>
    </row>
    <row r="83" s="1" customFormat="1" ht="15" customHeight="1">
      <c r="B83" s="331"/>
      <c r="C83" s="332" t="s">
        <v>1494</v>
      </c>
      <c r="D83" s="332"/>
      <c r="E83" s="332"/>
      <c r="F83" s="333" t="s">
        <v>1489</v>
      </c>
      <c r="G83" s="332"/>
      <c r="H83" s="332" t="s">
        <v>1495</v>
      </c>
      <c r="I83" s="332" t="s">
        <v>1485</v>
      </c>
      <c r="J83" s="332">
        <v>15</v>
      </c>
      <c r="K83" s="320"/>
    </row>
    <row r="84" s="1" customFormat="1" ht="15" customHeight="1">
      <c r="B84" s="331"/>
      <c r="C84" s="332" t="s">
        <v>1496</v>
      </c>
      <c r="D84" s="332"/>
      <c r="E84" s="332"/>
      <c r="F84" s="333" t="s">
        <v>1489</v>
      </c>
      <c r="G84" s="332"/>
      <c r="H84" s="332" t="s">
        <v>1497</v>
      </c>
      <c r="I84" s="332" t="s">
        <v>1485</v>
      </c>
      <c r="J84" s="332">
        <v>15</v>
      </c>
      <c r="K84" s="320"/>
    </row>
    <row r="85" s="1" customFormat="1" ht="15" customHeight="1">
      <c r="B85" s="331"/>
      <c r="C85" s="332" t="s">
        <v>1498</v>
      </c>
      <c r="D85" s="332"/>
      <c r="E85" s="332"/>
      <c r="F85" s="333" t="s">
        <v>1489</v>
      </c>
      <c r="G85" s="332"/>
      <c r="H85" s="332" t="s">
        <v>1499</v>
      </c>
      <c r="I85" s="332" t="s">
        <v>1485</v>
      </c>
      <c r="J85" s="332">
        <v>20</v>
      </c>
      <c r="K85" s="320"/>
    </row>
    <row r="86" s="1" customFormat="1" ht="15" customHeight="1">
      <c r="B86" s="331"/>
      <c r="C86" s="332" t="s">
        <v>1500</v>
      </c>
      <c r="D86" s="332"/>
      <c r="E86" s="332"/>
      <c r="F86" s="333" t="s">
        <v>1489</v>
      </c>
      <c r="G86" s="332"/>
      <c r="H86" s="332" t="s">
        <v>1501</v>
      </c>
      <c r="I86" s="332" t="s">
        <v>1485</v>
      </c>
      <c r="J86" s="332">
        <v>20</v>
      </c>
      <c r="K86" s="320"/>
    </row>
    <row r="87" s="1" customFormat="1" ht="15" customHeight="1">
      <c r="B87" s="331"/>
      <c r="C87" s="306" t="s">
        <v>1502</v>
      </c>
      <c r="D87" s="306"/>
      <c r="E87" s="306"/>
      <c r="F87" s="329" t="s">
        <v>1489</v>
      </c>
      <c r="G87" s="330"/>
      <c r="H87" s="306" t="s">
        <v>1503</v>
      </c>
      <c r="I87" s="306" t="s">
        <v>1485</v>
      </c>
      <c r="J87" s="306">
        <v>50</v>
      </c>
      <c r="K87" s="320"/>
    </row>
    <row r="88" s="1" customFormat="1" ht="15" customHeight="1">
      <c r="B88" s="331"/>
      <c r="C88" s="306" t="s">
        <v>1504</v>
      </c>
      <c r="D88" s="306"/>
      <c r="E88" s="306"/>
      <c r="F88" s="329" t="s">
        <v>1489</v>
      </c>
      <c r="G88" s="330"/>
      <c r="H88" s="306" t="s">
        <v>1505</v>
      </c>
      <c r="I88" s="306" t="s">
        <v>1485</v>
      </c>
      <c r="J88" s="306">
        <v>20</v>
      </c>
      <c r="K88" s="320"/>
    </row>
    <row r="89" s="1" customFormat="1" ht="15" customHeight="1">
      <c r="B89" s="331"/>
      <c r="C89" s="306" t="s">
        <v>1506</v>
      </c>
      <c r="D89" s="306"/>
      <c r="E89" s="306"/>
      <c r="F89" s="329" t="s">
        <v>1489</v>
      </c>
      <c r="G89" s="330"/>
      <c r="H89" s="306" t="s">
        <v>1507</v>
      </c>
      <c r="I89" s="306" t="s">
        <v>1485</v>
      </c>
      <c r="J89" s="306">
        <v>20</v>
      </c>
      <c r="K89" s="320"/>
    </row>
    <row r="90" s="1" customFormat="1" ht="15" customHeight="1">
      <c r="B90" s="331"/>
      <c r="C90" s="306" t="s">
        <v>1508</v>
      </c>
      <c r="D90" s="306"/>
      <c r="E90" s="306"/>
      <c r="F90" s="329" t="s">
        <v>1489</v>
      </c>
      <c r="G90" s="330"/>
      <c r="H90" s="306" t="s">
        <v>1509</v>
      </c>
      <c r="I90" s="306" t="s">
        <v>1485</v>
      </c>
      <c r="J90" s="306">
        <v>50</v>
      </c>
      <c r="K90" s="320"/>
    </row>
    <row r="91" s="1" customFormat="1" ht="15" customHeight="1">
      <c r="B91" s="331"/>
      <c r="C91" s="306" t="s">
        <v>1510</v>
      </c>
      <c r="D91" s="306"/>
      <c r="E91" s="306"/>
      <c r="F91" s="329" t="s">
        <v>1489</v>
      </c>
      <c r="G91" s="330"/>
      <c r="H91" s="306" t="s">
        <v>1510</v>
      </c>
      <c r="I91" s="306" t="s">
        <v>1485</v>
      </c>
      <c r="J91" s="306">
        <v>50</v>
      </c>
      <c r="K91" s="320"/>
    </row>
    <row r="92" s="1" customFormat="1" ht="15" customHeight="1">
      <c r="B92" s="331"/>
      <c r="C92" s="306" t="s">
        <v>1511</v>
      </c>
      <c r="D92" s="306"/>
      <c r="E92" s="306"/>
      <c r="F92" s="329" t="s">
        <v>1489</v>
      </c>
      <c r="G92" s="330"/>
      <c r="H92" s="306" t="s">
        <v>1512</v>
      </c>
      <c r="I92" s="306" t="s">
        <v>1485</v>
      </c>
      <c r="J92" s="306">
        <v>255</v>
      </c>
      <c r="K92" s="320"/>
    </row>
    <row r="93" s="1" customFormat="1" ht="15" customHeight="1">
      <c r="B93" s="331"/>
      <c r="C93" s="306" t="s">
        <v>1513</v>
      </c>
      <c r="D93" s="306"/>
      <c r="E93" s="306"/>
      <c r="F93" s="329" t="s">
        <v>1483</v>
      </c>
      <c r="G93" s="330"/>
      <c r="H93" s="306" t="s">
        <v>1514</v>
      </c>
      <c r="I93" s="306" t="s">
        <v>1515</v>
      </c>
      <c r="J93" s="306"/>
      <c r="K93" s="320"/>
    </row>
    <row r="94" s="1" customFormat="1" ht="15" customHeight="1">
      <c r="B94" s="331"/>
      <c r="C94" s="306" t="s">
        <v>1516</v>
      </c>
      <c r="D94" s="306"/>
      <c r="E94" s="306"/>
      <c r="F94" s="329" t="s">
        <v>1483</v>
      </c>
      <c r="G94" s="330"/>
      <c r="H94" s="306" t="s">
        <v>1517</v>
      </c>
      <c r="I94" s="306" t="s">
        <v>1518</v>
      </c>
      <c r="J94" s="306"/>
      <c r="K94" s="320"/>
    </row>
    <row r="95" s="1" customFormat="1" ht="15" customHeight="1">
      <c r="B95" s="331"/>
      <c r="C95" s="306" t="s">
        <v>1519</v>
      </c>
      <c r="D95" s="306"/>
      <c r="E95" s="306"/>
      <c r="F95" s="329" t="s">
        <v>1483</v>
      </c>
      <c r="G95" s="330"/>
      <c r="H95" s="306" t="s">
        <v>1519</v>
      </c>
      <c r="I95" s="306" t="s">
        <v>1518</v>
      </c>
      <c r="J95" s="306"/>
      <c r="K95" s="320"/>
    </row>
    <row r="96" s="1" customFormat="1" ht="15" customHeight="1">
      <c r="B96" s="331"/>
      <c r="C96" s="306" t="s">
        <v>43</v>
      </c>
      <c r="D96" s="306"/>
      <c r="E96" s="306"/>
      <c r="F96" s="329" t="s">
        <v>1483</v>
      </c>
      <c r="G96" s="330"/>
      <c r="H96" s="306" t="s">
        <v>1520</v>
      </c>
      <c r="I96" s="306" t="s">
        <v>1518</v>
      </c>
      <c r="J96" s="306"/>
      <c r="K96" s="320"/>
    </row>
    <row r="97" s="1" customFormat="1" ht="15" customHeight="1">
      <c r="B97" s="331"/>
      <c r="C97" s="306" t="s">
        <v>53</v>
      </c>
      <c r="D97" s="306"/>
      <c r="E97" s="306"/>
      <c r="F97" s="329" t="s">
        <v>1483</v>
      </c>
      <c r="G97" s="330"/>
      <c r="H97" s="306" t="s">
        <v>1521</v>
      </c>
      <c r="I97" s="306" t="s">
        <v>1518</v>
      </c>
      <c r="J97" s="306"/>
      <c r="K97" s="320"/>
    </row>
    <row r="98" s="1" customFormat="1" ht="15" customHeight="1">
      <c r="B98" s="334"/>
      <c r="C98" s="335"/>
      <c r="D98" s="335"/>
      <c r="E98" s="335"/>
      <c r="F98" s="335"/>
      <c r="G98" s="335"/>
      <c r="H98" s="335"/>
      <c r="I98" s="335"/>
      <c r="J98" s="335"/>
      <c r="K98" s="336"/>
    </row>
    <row r="99" s="1" customFormat="1" ht="18.75" customHeight="1">
      <c r="B99" s="337"/>
      <c r="C99" s="338"/>
      <c r="D99" s="338"/>
      <c r="E99" s="338"/>
      <c r="F99" s="338"/>
      <c r="G99" s="338"/>
      <c r="H99" s="338"/>
      <c r="I99" s="338"/>
      <c r="J99" s="338"/>
      <c r="K99" s="337"/>
    </row>
    <row r="100" s="1" customFormat="1" ht="18.75" customHeight="1"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</row>
    <row r="101" s="1" customFormat="1" ht="7.5" customHeight="1">
      <c r="B101" s="315"/>
      <c r="C101" s="316"/>
      <c r="D101" s="316"/>
      <c r="E101" s="316"/>
      <c r="F101" s="316"/>
      <c r="G101" s="316"/>
      <c r="H101" s="316"/>
      <c r="I101" s="316"/>
      <c r="J101" s="316"/>
      <c r="K101" s="317"/>
    </row>
    <row r="102" s="1" customFormat="1" ht="45" customHeight="1">
      <c r="B102" s="318"/>
      <c r="C102" s="319" t="s">
        <v>1522</v>
      </c>
      <c r="D102" s="319"/>
      <c r="E102" s="319"/>
      <c r="F102" s="319"/>
      <c r="G102" s="319"/>
      <c r="H102" s="319"/>
      <c r="I102" s="319"/>
      <c r="J102" s="319"/>
      <c r="K102" s="320"/>
    </row>
    <row r="103" s="1" customFormat="1" ht="17.25" customHeight="1">
      <c r="B103" s="318"/>
      <c r="C103" s="321" t="s">
        <v>1477</v>
      </c>
      <c r="D103" s="321"/>
      <c r="E103" s="321"/>
      <c r="F103" s="321" t="s">
        <v>1478</v>
      </c>
      <c r="G103" s="322"/>
      <c r="H103" s="321" t="s">
        <v>59</v>
      </c>
      <c r="I103" s="321" t="s">
        <v>62</v>
      </c>
      <c r="J103" s="321" t="s">
        <v>1479</v>
      </c>
      <c r="K103" s="320"/>
    </row>
    <row r="104" s="1" customFormat="1" ht="17.25" customHeight="1">
      <c r="B104" s="318"/>
      <c r="C104" s="323" t="s">
        <v>1480</v>
      </c>
      <c r="D104" s="323"/>
      <c r="E104" s="323"/>
      <c r="F104" s="324" t="s">
        <v>1481</v>
      </c>
      <c r="G104" s="325"/>
      <c r="H104" s="323"/>
      <c r="I104" s="323"/>
      <c r="J104" s="323" t="s">
        <v>1482</v>
      </c>
      <c r="K104" s="320"/>
    </row>
    <row r="105" s="1" customFormat="1" ht="5.25" customHeight="1">
      <c r="B105" s="318"/>
      <c r="C105" s="321"/>
      <c r="D105" s="321"/>
      <c r="E105" s="321"/>
      <c r="F105" s="321"/>
      <c r="G105" s="339"/>
      <c r="H105" s="321"/>
      <c r="I105" s="321"/>
      <c r="J105" s="321"/>
      <c r="K105" s="320"/>
    </row>
    <row r="106" s="1" customFormat="1" ht="15" customHeight="1">
      <c r="B106" s="318"/>
      <c r="C106" s="306" t="s">
        <v>58</v>
      </c>
      <c r="D106" s="328"/>
      <c r="E106" s="328"/>
      <c r="F106" s="329" t="s">
        <v>1483</v>
      </c>
      <c r="G106" s="306"/>
      <c r="H106" s="306" t="s">
        <v>1523</v>
      </c>
      <c r="I106" s="306" t="s">
        <v>1485</v>
      </c>
      <c r="J106" s="306">
        <v>20</v>
      </c>
      <c r="K106" s="320"/>
    </row>
    <row r="107" s="1" customFormat="1" ht="15" customHeight="1">
      <c r="B107" s="318"/>
      <c r="C107" s="306" t="s">
        <v>1486</v>
      </c>
      <c r="D107" s="306"/>
      <c r="E107" s="306"/>
      <c r="F107" s="329" t="s">
        <v>1483</v>
      </c>
      <c r="G107" s="306"/>
      <c r="H107" s="306" t="s">
        <v>1523</v>
      </c>
      <c r="I107" s="306" t="s">
        <v>1485</v>
      </c>
      <c r="J107" s="306">
        <v>120</v>
      </c>
      <c r="K107" s="320"/>
    </row>
    <row r="108" s="1" customFormat="1" ht="15" customHeight="1">
      <c r="B108" s="331"/>
      <c r="C108" s="306" t="s">
        <v>1488</v>
      </c>
      <c r="D108" s="306"/>
      <c r="E108" s="306"/>
      <c r="F108" s="329" t="s">
        <v>1489</v>
      </c>
      <c r="G108" s="306"/>
      <c r="H108" s="306" t="s">
        <v>1523</v>
      </c>
      <c r="I108" s="306" t="s">
        <v>1485</v>
      </c>
      <c r="J108" s="306">
        <v>50</v>
      </c>
      <c r="K108" s="320"/>
    </row>
    <row r="109" s="1" customFormat="1" ht="15" customHeight="1">
      <c r="B109" s="331"/>
      <c r="C109" s="306" t="s">
        <v>1491</v>
      </c>
      <c r="D109" s="306"/>
      <c r="E109" s="306"/>
      <c r="F109" s="329" t="s">
        <v>1483</v>
      </c>
      <c r="G109" s="306"/>
      <c r="H109" s="306" t="s">
        <v>1523</v>
      </c>
      <c r="I109" s="306" t="s">
        <v>1493</v>
      </c>
      <c r="J109" s="306"/>
      <c r="K109" s="320"/>
    </row>
    <row r="110" s="1" customFormat="1" ht="15" customHeight="1">
      <c r="B110" s="331"/>
      <c r="C110" s="306" t="s">
        <v>1502</v>
      </c>
      <c r="D110" s="306"/>
      <c r="E110" s="306"/>
      <c r="F110" s="329" t="s">
        <v>1489</v>
      </c>
      <c r="G110" s="306"/>
      <c r="H110" s="306" t="s">
        <v>1523</v>
      </c>
      <c r="I110" s="306" t="s">
        <v>1485</v>
      </c>
      <c r="J110" s="306">
        <v>50</v>
      </c>
      <c r="K110" s="320"/>
    </row>
    <row r="111" s="1" customFormat="1" ht="15" customHeight="1">
      <c r="B111" s="331"/>
      <c r="C111" s="306" t="s">
        <v>1510</v>
      </c>
      <c r="D111" s="306"/>
      <c r="E111" s="306"/>
      <c r="F111" s="329" t="s">
        <v>1489</v>
      </c>
      <c r="G111" s="306"/>
      <c r="H111" s="306" t="s">
        <v>1523</v>
      </c>
      <c r="I111" s="306" t="s">
        <v>1485</v>
      </c>
      <c r="J111" s="306">
        <v>50</v>
      </c>
      <c r="K111" s="320"/>
    </row>
    <row r="112" s="1" customFormat="1" ht="15" customHeight="1">
      <c r="B112" s="331"/>
      <c r="C112" s="306" t="s">
        <v>1508</v>
      </c>
      <c r="D112" s="306"/>
      <c r="E112" s="306"/>
      <c r="F112" s="329" t="s">
        <v>1489</v>
      </c>
      <c r="G112" s="306"/>
      <c r="H112" s="306" t="s">
        <v>1523</v>
      </c>
      <c r="I112" s="306" t="s">
        <v>1485</v>
      </c>
      <c r="J112" s="306">
        <v>50</v>
      </c>
      <c r="K112" s="320"/>
    </row>
    <row r="113" s="1" customFormat="1" ht="15" customHeight="1">
      <c r="B113" s="331"/>
      <c r="C113" s="306" t="s">
        <v>58</v>
      </c>
      <c r="D113" s="306"/>
      <c r="E113" s="306"/>
      <c r="F113" s="329" t="s">
        <v>1483</v>
      </c>
      <c r="G113" s="306"/>
      <c r="H113" s="306" t="s">
        <v>1524</v>
      </c>
      <c r="I113" s="306" t="s">
        <v>1485</v>
      </c>
      <c r="J113" s="306">
        <v>20</v>
      </c>
      <c r="K113" s="320"/>
    </row>
    <row r="114" s="1" customFormat="1" ht="15" customHeight="1">
      <c r="B114" s="331"/>
      <c r="C114" s="306" t="s">
        <v>1525</v>
      </c>
      <c r="D114" s="306"/>
      <c r="E114" s="306"/>
      <c r="F114" s="329" t="s">
        <v>1483</v>
      </c>
      <c r="G114" s="306"/>
      <c r="H114" s="306" t="s">
        <v>1526</v>
      </c>
      <c r="I114" s="306" t="s">
        <v>1485</v>
      </c>
      <c r="J114" s="306">
        <v>120</v>
      </c>
      <c r="K114" s="320"/>
    </row>
    <row r="115" s="1" customFormat="1" ht="15" customHeight="1">
      <c r="B115" s="331"/>
      <c r="C115" s="306" t="s">
        <v>43</v>
      </c>
      <c r="D115" s="306"/>
      <c r="E115" s="306"/>
      <c r="F115" s="329" t="s">
        <v>1483</v>
      </c>
      <c r="G115" s="306"/>
      <c r="H115" s="306" t="s">
        <v>1527</v>
      </c>
      <c r="I115" s="306" t="s">
        <v>1518</v>
      </c>
      <c r="J115" s="306"/>
      <c r="K115" s="320"/>
    </row>
    <row r="116" s="1" customFormat="1" ht="15" customHeight="1">
      <c r="B116" s="331"/>
      <c r="C116" s="306" t="s">
        <v>53</v>
      </c>
      <c r="D116" s="306"/>
      <c r="E116" s="306"/>
      <c r="F116" s="329" t="s">
        <v>1483</v>
      </c>
      <c r="G116" s="306"/>
      <c r="H116" s="306" t="s">
        <v>1528</v>
      </c>
      <c r="I116" s="306" t="s">
        <v>1518</v>
      </c>
      <c r="J116" s="306"/>
      <c r="K116" s="320"/>
    </row>
    <row r="117" s="1" customFormat="1" ht="15" customHeight="1">
      <c r="B117" s="331"/>
      <c r="C117" s="306" t="s">
        <v>62</v>
      </c>
      <c r="D117" s="306"/>
      <c r="E117" s="306"/>
      <c r="F117" s="329" t="s">
        <v>1483</v>
      </c>
      <c r="G117" s="306"/>
      <c r="H117" s="306" t="s">
        <v>1529</v>
      </c>
      <c r="I117" s="306" t="s">
        <v>1530</v>
      </c>
      <c r="J117" s="306"/>
      <c r="K117" s="320"/>
    </row>
    <row r="118" s="1" customFormat="1" ht="15" customHeight="1">
      <c r="B118" s="334"/>
      <c r="C118" s="340"/>
      <c r="D118" s="340"/>
      <c r="E118" s="340"/>
      <c r="F118" s="340"/>
      <c r="G118" s="340"/>
      <c r="H118" s="340"/>
      <c r="I118" s="340"/>
      <c r="J118" s="340"/>
      <c r="K118" s="336"/>
    </row>
    <row r="119" s="1" customFormat="1" ht="18.75" customHeight="1">
      <c r="B119" s="341"/>
      <c r="C119" s="342"/>
      <c r="D119" s="342"/>
      <c r="E119" s="342"/>
      <c r="F119" s="343"/>
      <c r="G119" s="342"/>
      <c r="H119" s="342"/>
      <c r="I119" s="342"/>
      <c r="J119" s="342"/>
      <c r="K119" s="341"/>
    </row>
    <row r="120" s="1" customFormat="1" ht="18.75" customHeight="1"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</row>
    <row r="121" s="1" customFormat="1" ht="7.5" customHeight="1">
      <c r="B121" s="344"/>
      <c r="C121" s="345"/>
      <c r="D121" s="345"/>
      <c r="E121" s="345"/>
      <c r="F121" s="345"/>
      <c r="G121" s="345"/>
      <c r="H121" s="345"/>
      <c r="I121" s="345"/>
      <c r="J121" s="345"/>
      <c r="K121" s="346"/>
    </row>
    <row r="122" s="1" customFormat="1" ht="45" customHeight="1">
      <c r="B122" s="347"/>
      <c r="C122" s="297" t="s">
        <v>1531</v>
      </c>
      <c r="D122" s="297"/>
      <c r="E122" s="297"/>
      <c r="F122" s="297"/>
      <c r="G122" s="297"/>
      <c r="H122" s="297"/>
      <c r="I122" s="297"/>
      <c r="J122" s="297"/>
      <c r="K122" s="348"/>
    </row>
    <row r="123" s="1" customFormat="1" ht="17.25" customHeight="1">
      <c r="B123" s="349"/>
      <c r="C123" s="321" t="s">
        <v>1477</v>
      </c>
      <c r="D123" s="321"/>
      <c r="E123" s="321"/>
      <c r="F123" s="321" t="s">
        <v>1478</v>
      </c>
      <c r="G123" s="322"/>
      <c r="H123" s="321" t="s">
        <v>59</v>
      </c>
      <c r="I123" s="321" t="s">
        <v>62</v>
      </c>
      <c r="J123" s="321" t="s">
        <v>1479</v>
      </c>
      <c r="K123" s="350"/>
    </row>
    <row r="124" s="1" customFormat="1" ht="17.25" customHeight="1">
      <c r="B124" s="349"/>
      <c r="C124" s="323" t="s">
        <v>1480</v>
      </c>
      <c r="D124" s="323"/>
      <c r="E124" s="323"/>
      <c r="F124" s="324" t="s">
        <v>1481</v>
      </c>
      <c r="G124" s="325"/>
      <c r="H124" s="323"/>
      <c r="I124" s="323"/>
      <c r="J124" s="323" t="s">
        <v>1482</v>
      </c>
      <c r="K124" s="350"/>
    </row>
    <row r="125" s="1" customFormat="1" ht="5.25" customHeight="1">
      <c r="B125" s="351"/>
      <c r="C125" s="326"/>
      <c r="D125" s="326"/>
      <c r="E125" s="326"/>
      <c r="F125" s="326"/>
      <c r="G125" s="352"/>
      <c r="H125" s="326"/>
      <c r="I125" s="326"/>
      <c r="J125" s="326"/>
      <c r="K125" s="353"/>
    </row>
    <row r="126" s="1" customFormat="1" ht="15" customHeight="1">
      <c r="B126" s="351"/>
      <c r="C126" s="306" t="s">
        <v>1486</v>
      </c>
      <c r="D126" s="328"/>
      <c r="E126" s="328"/>
      <c r="F126" s="329" t="s">
        <v>1483</v>
      </c>
      <c r="G126" s="306"/>
      <c r="H126" s="306" t="s">
        <v>1523</v>
      </c>
      <c r="I126" s="306" t="s">
        <v>1485</v>
      </c>
      <c r="J126" s="306">
        <v>120</v>
      </c>
      <c r="K126" s="354"/>
    </row>
    <row r="127" s="1" customFormat="1" ht="15" customHeight="1">
      <c r="B127" s="351"/>
      <c r="C127" s="306" t="s">
        <v>1532</v>
      </c>
      <c r="D127" s="306"/>
      <c r="E127" s="306"/>
      <c r="F127" s="329" t="s">
        <v>1483</v>
      </c>
      <c r="G127" s="306"/>
      <c r="H127" s="306" t="s">
        <v>1533</v>
      </c>
      <c r="I127" s="306" t="s">
        <v>1485</v>
      </c>
      <c r="J127" s="306" t="s">
        <v>1534</v>
      </c>
      <c r="K127" s="354"/>
    </row>
    <row r="128" s="1" customFormat="1" ht="15" customHeight="1">
      <c r="B128" s="351"/>
      <c r="C128" s="306" t="s">
        <v>1431</v>
      </c>
      <c r="D128" s="306"/>
      <c r="E128" s="306"/>
      <c r="F128" s="329" t="s">
        <v>1483</v>
      </c>
      <c r="G128" s="306"/>
      <c r="H128" s="306" t="s">
        <v>1535</v>
      </c>
      <c r="I128" s="306" t="s">
        <v>1485</v>
      </c>
      <c r="J128" s="306" t="s">
        <v>1534</v>
      </c>
      <c r="K128" s="354"/>
    </row>
    <row r="129" s="1" customFormat="1" ht="15" customHeight="1">
      <c r="B129" s="351"/>
      <c r="C129" s="306" t="s">
        <v>1494</v>
      </c>
      <c r="D129" s="306"/>
      <c r="E129" s="306"/>
      <c r="F129" s="329" t="s">
        <v>1489</v>
      </c>
      <c r="G129" s="306"/>
      <c r="H129" s="306" t="s">
        <v>1495</v>
      </c>
      <c r="I129" s="306" t="s">
        <v>1485</v>
      </c>
      <c r="J129" s="306">
        <v>15</v>
      </c>
      <c r="K129" s="354"/>
    </row>
    <row r="130" s="1" customFormat="1" ht="15" customHeight="1">
      <c r="B130" s="351"/>
      <c r="C130" s="332" t="s">
        <v>1496</v>
      </c>
      <c r="D130" s="332"/>
      <c r="E130" s="332"/>
      <c r="F130" s="333" t="s">
        <v>1489</v>
      </c>
      <c r="G130" s="332"/>
      <c r="H130" s="332" t="s">
        <v>1497</v>
      </c>
      <c r="I130" s="332" t="s">
        <v>1485</v>
      </c>
      <c r="J130" s="332">
        <v>15</v>
      </c>
      <c r="K130" s="354"/>
    </row>
    <row r="131" s="1" customFormat="1" ht="15" customHeight="1">
      <c r="B131" s="351"/>
      <c r="C131" s="332" t="s">
        <v>1498</v>
      </c>
      <c r="D131" s="332"/>
      <c r="E131" s="332"/>
      <c r="F131" s="333" t="s">
        <v>1489</v>
      </c>
      <c r="G131" s="332"/>
      <c r="H131" s="332" t="s">
        <v>1499</v>
      </c>
      <c r="I131" s="332" t="s">
        <v>1485</v>
      </c>
      <c r="J131" s="332">
        <v>20</v>
      </c>
      <c r="K131" s="354"/>
    </row>
    <row r="132" s="1" customFormat="1" ht="15" customHeight="1">
      <c r="B132" s="351"/>
      <c r="C132" s="332" t="s">
        <v>1500</v>
      </c>
      <c r="D132" s="332"/>
      <c r="E132" s="332"/>
      <c r="F132" s="333" t="s">
        <v>1489</v>
      </c>
      <c r="G132" s="332"/>
      <c r="H132" s="332" t="s">
        <v>1501</v>
      </c>
      <c r="I132" s="332" t="s">
        <v>1485</v>
      </c>
      <c r="J132" s="332">
        <v>20</v>
      </c>
      <c r="K132" s="354"/>
    </row>
    <row r="133" s="1" customFormat="1" ht="15" customHeight="1">
      <c r="B133" s="351"/>
      <c r="C133" s="306" t="s">
        <v>1488</v>
      </c>
      <c r="D133" s="306"/>
      <c r="E133" s="306"/>
      <c r="F133" s="329" t="s">
        <v>1489</v>
      </c>
      <c r="G133" s="306"/>
      <c r="H133" s="306" t="s">
        <v>1523</v>
      </c>
      <c r="I133" s="306" t="s">
        <v>1485</v>
      </c>
      <c r="J133" s="306">
        <v>50</v>
      </c>
      <c r="K133" s="354"/>
    </row>
    <row r="134" s="1" customFormat="1" ht="15" customHeight="1">
      <c r="B134" s="351"/>
      <c r="C134" s="306" t="s">
        <v>1502</v>
      </c>
      <c r="D134" s="306"/>
      <c r="E134" s="306"/>
      <c r="F134" s="329" t="s">
        <v>1489</v>
      </c>
      <c r="G134" s="306"/>
      <c r="H134" s="306" t="s">
        <v>1523</v>
      </c>
      <c r="I134" s="306" t="s">
        <v>1485</v>
      </c>
      <c r="J134" s="306">
        <v>50</v>
      </c>
      <c r="K134" s="354"/>
    </row>
    <row r="135" s="1" customFormat="1" ht="15" customHeight="1">
      <c r="B135" s="351"/>
      <c r="C135" s="306" t="s">
        <v>1508</v>
      </c>
      <c r="D135" s="306"/>
      <c r="E135" s="306"/>
      <c r="F135" s="329" t="s">
        <v>1489</v>
      </c>
      <c r="G135" s="306"/>
      <c r="H135" s="306" t="s">
        <v>1523</v>
      </c>
      <c r="I135" s="306" t="s">
        <v>1485</v>
      </c>
      <c r="J135" s="306">
        <v>50</v>
      </c>
      <c r="K135" s="354"/>
    </row>
    <row r="136" s="1" customFormat="1" ht="15" customHeight="1">
      <c r="B136" s="351"/>
      <c r="C136" s="306" t="s">
        <v>1510</v>
      </c>
      <c r="D136" s="306"/>
      <c r="E136" s="306"/>
      <c r="F136" s="329" t="s">
        <v>1489</v>
      </c>
      <c r="G136" s="306"/>
      <c r="H136" s="306" t="s">
        <v>1523</v>
      </c>
      <c r="I136" s="306" t="s">
        <v>1485</v>
      </c>
      <c r="J136" s="306">
        <v>50</v>
      </c>
      <c r="K136" s="354"/>
    </row>
    <row r="137" s="1" customFormat="1" ht="15" customHeight="1">
      <c r="B137" s="351"/>
      <c r="C137" s="306" t="s">
        <v>1511</v>
      </c>
      <c r="D137" s="306"/>
      <c r="E137" s="306"/>
      <c r="F137" s="329" t="s">
        <v>1489</v>
      </c>
      <c r="G137" s="306"/>
      <c r="H137" s="306" t="s">
        <v>1536</v>
      </c>
      <c r="I137" s="306" t="s">
        <v>1485</v>
      </c>
      <c r="J137" s="306">
        <v>255</v>
      </c>
      <c r="K137" s="354"/>
    </row>
    <row r="138" s="1" customFormat="1" ht="15" customHeight="1">
      <c r="B138" s="351"/>
      <c r="C138" s="306" t="s">
        <v>1513</v>
      </c>
      <c r="D138" s="306"/>
      <c r="E138" s="306"/>
      <c r="F138" s="329" t="s">
        <v>1483</v>
      </c>
      <c r="G138" s="306"/>
      <c r="H138" s="306" t="s">
        <v>1537</v>
      </c>
      <c r="I138" s="306" t="s">
        <v>1515</v>
      </c>
      <c r="J138" s="306"/>
      <c r="K138" s="354"/>
    </row>
    <row r="139" s="1" customFormat="1" ht="15" customHeight="1">
      <c r="B139" s="351"/>
      <c r="C139" s="306" t="s">
        <v>1516</v>
      </c>
      <c r="D139" s="306"/>
      <c r="E139" s="306"/>
      <c r="F139" s="329" t="s">
        <v>1483</v>
      </c>
      <c r="G139" s="306"/>
      <c r="H139" s="306" t="s">
        <v>1538</v>
      </c>
      <c r="I139" s="306" t="s">
        <v>1518</v>
      </c>
      <c r="J139" s="306"/>
      <c r="K139" s="354"/>
    </row>
    <row r="140" s="1" customFormat="1" ht="15" customHeight="1">
      <c r="B140" s="351"/>
      <c r="C140" s="306" t="s">
        <v>1519</v>
      </c>
      <c r="D140" s="306"/>
      <c r="E140" s="306"/>
      <c r="F140" s="329" t="s">
        <v>1483</v>
      </c>
      <c r="G140" s="306"/>
      <c r="H140" s="306" t="s">
        <v>1519</v>
      </c>
      <c r="I140" s="306" t="s">
        <v>1518</v>
      </c>
      <c r="J140" s="306"/>
      <c r="K140" s="354"/>
    </row>
    <row r="141" s="1" customFormat="1" ht="15" customHeight="1">
      <c r="B141" s="351"/>
      <c r="C141" s="306" t="s">
        <v>43</v>
      </c>
      <c r="D141" s="306"/>
      <c r="E141" s="306"/>
      <c r="F141" s="329" t="s">
        <v>1483</v>
      </c>
      <c r="G141" s="306"/>
      <c r="H141" s="306" t="s">
        <v>1539</v>
      </c>
      <c r="I141" s="306" t="s">
        <v>1518</v>
      </c>
      <c r="J141" s="306"/>
      <c r="K141" s="354"/>
    </row>
    <row r="142" s="1" customFormat="1" ht="15" customHeight="1">
      <c r="B142" s="351"/>
      <c r="C142" s="306" t="s">
        <v>1540</v>
      </c>
      <c r="D142" s="306"/>
      <c r="E142" s="306"/>
      <c r="F142" s="329" t="s">
        <v>1483</v>
      </c>
      <c r="G142" s="306"/>
      <c r="H142" s="306" t="s">
        <v>1541</v>
      </c>
      <c r="I142" s="306" t="s">
        <v>1518</v>
      </c>
      <c r="J142" s="306"/>
      <c r="K142" s="354"/>
    </row>
    <row r="143" s="1" customFormat="1" ht="15" customHeight="1">
      <c r="B143" s="355"/>
      <c r="C143" s="356"/>
      <c r="D143" s="356"/>
      <c r="E143" s="356"/>
      <c r="F143" s="356"/>
      <c r="G143" s="356"/>
      <c r="H143" s="356"/>
      <c r="I143" s="356"/>
      <c r="J143" s="356"/>
      <c r="K143" s="357"/>
    </row>
    <row r="144" s="1" customFormat="1" ht="18.75" customHeight="1">
      <c r="B144" s="342"/>
      <c r="C144" s="342"/>
      <c r="D144" s="342"/>
      <c r="E144" s="342"/>
      <c r="F144" s="343"/>
      <c r="G144" s="342"/>
      <c r="H144" s="342"/>
      <c r="I144" s="342"/>
      <c r="J144" s="342"/>
      <c r="K144" s="342"/>
    </row>
    <row r="145" s="1" customFormat="1" ht="18.75" customHeight="1"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</row>
    <row r="146" s="1" customFormat="1" ht="7.5" customHeight="1">
      <c r="B146" s="315"/>
      <c r="C146" s="316"/>
      <c r="D146" s="316"/>
      <c r="E146" s="316"/>
      <c r="F146" s="316"/>
      <c r="G146" s="316"/>
      <c r="H146" s="316"/>
      <c r="I146" s="316"/>
      <c r="J146" s="316"/>
      <c r="K146" s="317"/>
    </row>
    <row r="147" s="1" customFormat="1" ht="45" customHeight="1">
      <c r="B147" s="318"/>
      <c r="C147" s="319" t="s">
        <v>1542</v>
      </c>
      <c r="D147" s="319"/>
      <c r="E147" s="319"/>
      <c r="F147" s="319"/>
      <c r="G147" s="319"/>
      <c r="H147" s="319"/>
      <c r="I147" s="319"/>
      <c r="J147" s="319"/>
      <c r="K147" s="320"/>
    </row>
    <row r="148" s="1" customFormat="1" ht="17.25" customHeight="1">
      <c r="B148" s="318"/>
      <c r="C148" s="321" t="s">
        <v>1477</v>
      </c>
      <c r="D148" s="321"/>
      <c r="E148" s="321"/>
      <c r="F148" s="321" t="s">
        <v>1478</v>
      </c>
      <c r="G148" s="322"/>
      <c r="H148" s="321" t="s">
        <v>59</v>
      </c>
      <c r="I148" s="321" t="s">
        <v>62</v>
      </c>
      <c r="J148" s="321" t="s">
        <v>1479</v>
      </c>
      <c r="K148" s="320"/>
    </row>
    <row r="149" s="1" customFormat="1" ht="17.25" customHeight="1">
      <c r="B149" s="318"/>
      <c r="C149" s="323" t="s">
        <v>1480</v>
      </c>
      <c r="D149" s="323"/>
      <c r="E149" s="323"/>
      <c r="F149" s="324" t="s">
        <v>1481</v>
      </c>
      <c r="G149" s="325"/>
      <c r="H149" s="323"/>
      <c r="I149" s="323"/>
      <c r="J149" s="323" t="s">
        <v>1482</v>
      </c>
      <c r="K149" s="320"/>
    </row>
    <row r="150" s="1" customFormat="1" ht="5.25" customHeight="1">
      <c r="B150" s="331"/>
      <c r="C150" s="326"/>
      <c r="D150" s="326"/>
      <c r="E150" s="326"/>
      <c r="F150" s="326"/>
      <c r="G150" s="327"/>
      <c r="H150" s="326"/>
      <c r="I150" s="326"/>
      <c r="J150" s="326"/>
      <c r="K150" s="354"/>
    </row>
    <row r="151" s="1" customFormat="1" ht="15" customHeight="1">
      <c r="B151" s="331"/>
      <c r="C151" s="358" t="s">
        <v>1486</v>
      </c>
      <c r="D151" s="306"/>
      <c r="E151" s="306"/>
      <c r="F151" s="359" t="s">
        <v>1483</v>
      </c>
      <c r="G151" s="306"/>
      <c r="H151" s="358" t="s">
        <v>1523</v>
      </c>
      <c r="I151" s="358" t="s">
        <v>1485</v>
      </c>
      <c r="J151" s="358">
        <v>120</v>
      </c>
      <c r="K151" s="354"/>
    </row>
    <row r="152" s="1" customFormat="1" ht="15" customHeight="1">
      <c r="B152" s="331"/>
      <c r="C152" s="358" t="s">
        <v>1532</v>
      </c>
      <c r="D152" s="306"/>
      <c r="E152" s="306"/>
      <c r="F152" s="359" t="s">
        <v>1483</v>
      </c>
      <c r="G152" s="306"/>
      <c r="H152" s="358" t="s">
        <v>1543</v>
      </c>
      <c r="I152" s="358" t="s">
        <v>1485</v>
      </c>
      <c r="J152" s="358" t="s">
        <v>1534</v>
      </c>
      <c r="K152" s="354"/>
    </row>
    <row r="153" s="1" customFormat="1" ht="15" customHeight="1">
      <c r="B153" s="331"/>
      <c r="C153" s="358" t="s">
        <v>1431</v>
      </c>
      <c r="D153" s="306"/>
      <c r="E153" s="306"/>
      <c r="F153" s="359" t="s">
        <v>1483</v>
      </c>
      <c r="G153" s="306"/>
      <c r="H153" s="358" t="s">
        <v>1544</v>
      </c>
      <c r="I153" s="358" t="s">
        <v>1485</v>
      </c>
      <c r="J153" s="358" t="s">
        <v>1534</v>
      </c>
      <c r="K153" s="354"/>
    </row>
    <row r="154" s="1" customFormat="1" ht="15" customHeight="1">
      <c r="B154" s="331"/>
      <c r="C154" s="358" t="s">
        <v>1488</v>
      </c>
      <c r="D154" s="306"/>
      <c r="E154" s="306"/>
      <c r="F154" s="359" t="s">
        <v>1489</v>
      </c>
      <c r="G154" s="306"/>
      <c r="H154" s="358" t="s">
        <v>1523</v>
      </c>
      <c r="I154" s="358" t="s">
        <v>1485</v>
      </c>
      <c r="J154" s="358">
        <v>50</v>
      </c>
      <c r="K154" s="354"/>
    </row>
    <row r="155" s="1" customFormat="1" ht="15" customHeight="1">
      <c r="B155" s="331"/>
      <c r="C155" s="358" t="s">
        <v>1491</v>
      </c>
      <c r="D155" s="306"/>
      <c r="E155" s="306"/>
      <c r="F155" s="359" t="s">
        <v>1483</v>
      </c>
      <c r="G155" s="306"/>
      <c r="H155" s="358" t="s">
        <v>1523</v>
      </c>
      <c r="I155" s="358" t="s">
        <v>1493</v>
      </c>
      <c r="J155" s="358"/>
      <c r="K155" s="354"/>
    </row>
    <row r="156" s="1" customFormat="1" ht="15" customHeight="1">
      <c r="B156" s="331"/>
      <c r="C156" s="358" t="s">
        <v>1502</v>
      </c>
      <c r="D156" s="306"/>
      <c r="E156" s="306"/>
      <c r="F156" s="359" t="s">
        <v>1489</v>
      </c>
      <c r="G156" s="306"/>
      <c r="H156" s="358" t="s">
        <v>1523</v>
      </c>
      <c r="I156" s="358" t="s">
        <v>1485</v>
      </c>
      <c r="J156" s="358">
        <v>50</v>
      </c>
      <c r="K156" s="354"/>
    </row>
    <row r="157" s="1" customFormat="1" ht="15" customHeight="1">
      <c r="B157" s="331"/>
      <c r="C157" s="358" t="s">
        <v>1510</v>
      </c>
      <c r="D157" s="306"/>
      <c r="E157" s="306"/>
      <c r="F157" s="359" t="s">
        <v>1489</v>
      </c>
      <c r="G157" s="306"/>
      <c r="H157" s="358" t="s">
        <v>1523</v>
      </c>
      <c r="I157" s="358" t="s">
        <v>1485</v>
      </c>
      <c r="J157" s="358">
        <v>50</v>
      </c>
      <c r="K157" s="354"/>
    </row>
    <row r="158" s="1" customFormat="1" ht="15" customHeight="1">
      <c r="B158" s="331"/>
      <c r="C158" s="358" t="s">
        <v>1508</v>
      </c>
      <c r="D158" s="306"/>
      <c r="E158" s="306"/>
      <c r="F158" s="359" t="s">
        <v>1489</v>
      </c>
      <c r="G158" s="306"/>
      <c r="H158" s="358" t="s">
        <v>1523</v>
      </c>
      <c r="I158" s="358" t="s">
        <v>1485</v>
      </c>
      <c r="J158" s="358">
        <v>50</v>
      </c>
      <c r="K158" s="354"/>
    </row>
    <row r="159" s="1" customFormat="1" ht="15" customHeight="1">
      <c r="B159" s="331"/>
      <c r="C159" s="358" t="s">
        <v>104</v>
      </c>
      <c r="D159" s="306"/>
      <c r="E159" s="306"/>
      <c r="F159" s="359" t="s">
        <v>1483</v>
      </c>
      <c r="G159" s="306"/>
      <c r="H159" s="358" t="s">
        <v>1545</v>
      </c>
      <c r="I159" s="358" t="s">
        <v>1485</v>
      </c>
      <c r="J159" s="358" t="s">
        <v>1546</v>
      </c>
      <c r="K159" s="354"/>
    </row>
    <row r="160" s="1" customFormat="1" ht="15" customHeight="1">
      <c r="B160" s="331"/>
      <c r="C160" s="358" t="s">
        <v>1547</v>
      </c>
      <c r="D160" s="306"/>
      <c r="E160" s="306"/>
      <c r="F160" s="359" t="s">
        <v>1483</v>
      </c>
      <c r="G160" s="306"/>
      <c r="H160" s="358" t="s">
        <v>1548</v>
      </c>
      <c r="I160" s="358" t="s">
        <v>1518</v>
      </c>
      <c r="J160" s="358"/>
      <c r="K160" s="354"/>
    </row>
    <row r="161" s="1" customFormat="1" ht="15" customHeight="1">
      <c r="B161" s="360"/>
      <c r="C161" s="340"/>
      <c r="D161" s="340"/>
      <c r="E161" s="340"/>
      <c r="F161" s="340"/>
      <c r="G161" s="340"/>
      <c r="H161" s="340"/>
      <c r="I161" s="340"/>
      <c r="J161" s="340"/>
      <c r="K161" s="361"/>
    </row>
    <row r="162" s="1" customFormat="1" ht="18.75" customHeight="1">
      <c r="B162" s="342"/>
      <c r="C162" s="352"/>
      <c r="D162" s="352"/>
      <c r="E162" s="352"/>
      <c r="F162" s="362"/>
      <c r="G162" s="352"/>
      <c r="H162" s="352"/>
      <c r="I162" s="352"/>
      <c r="J162" s="352"/>
      <c r="K162" s="342"/>
    </row>
    <row r="163" s="1" customFormat="1" ht="18.75" customHeight="1">
      <c r="B163" s="314"/>
      <c r="C163" s="314"/>
      <c r="D163" s="314"/>
      <c r="E163" s="314"/>
      <c r="F163" s="314"/>
      <c r="G163" s="314"/>
      <c r="H163" s="314"/>
      <c r="I163" s="314"/>
      <c r="J163" s="314"/>
      <c r="K163" s="314"/>
    </row>
    <row r="164" s="1" customFormat="1" ht="7.5" customHeight="1">
      <c r="B164" s="293"/>
      <c r="C164" s="294"/>
      <c r="D164" s="294"/>
      <c r="E164" s="294"/>
      <c r="F164" s="294"/>
      <c r="G164" s="294"/>
      <c r="H164" s="294"/>
      <c r="I164" s="294"/>
      <c r="J164" s="294"/>
      <c r="K164" s="295"/>
    </row>
    <row r="165" s="1" customFormat="1" ht="45" customHeight="1">
      <c r="B165" s="296"/>
      <c r="C165" s="297" t="s">
        <v>1549</v>
      </c>
      <c r="D165" s="297"/>
      <c r="E165" s="297"/>
      <c r="F165" s="297"/>
      <c r="G165" s="297"/>
      <c r="H165" s="297"/>
      <c r="I165" s="297"/>
      <c r="J165" s="297"/>
      <c r="K165" s="298"/>
    </row>
    <row r="166" s="1" customFormat="1" ht="17.25" customHeight="1">
      <c r="B166" s="296"/>
      <c r="C166" s="321" t="s">
        <v>1477</v>
      </c>
      <c r="D166" s="321"/>
      <c r="E166" s="321"/>
      <c r="F166" s="321" t="s">
        <v>1478</v>
      </c>
      <c r="G166" s="363"/>
      <c r="H166" s="364" t="s">
        <v>59</v>
      </c>
      <c r="I166" s="364" t="s">
        <v>62</v>
      </c>
      <c r="J166" s="321" t="s">
        <v>1479</v>
      </c>
      <c r="K166" s="298"/>
    </row>
    <row r="167" s="1" customFormat="1" ht="17.25" customHeight="1">
      <c r="B167" s="299"/>
      <c r="C167" s="323" t="s">
        <v>1480</v>
      </c>
      <c r="D167" s="323"/>
      <c r="E167" s="323"/>
      <c r="F167" s="324" t="s">
        <v>1481</v>
      </c>
      <c r="G167" s="365"/>
      <c r="H167" s="366"/>
      <c r="I167" s="366"/>
      <c r="J167" s="323" t="s">
        <v>1482</v>
      </c>
      <c r="K167" s="301"/>
    </row>
    <row r="168" s="1" customFormat="1" ht="5.25" customHeight="1">
      <c r="B168" s="331"/>
      <c r="C168" s="326"/>
      <c r="D168" s="326"/>
      <c r="E168" s="326"/>
      <c r="F168" s="326"/>
      <c r="G168" s="327"/>
      <c r="H168" s="326"/>
      <c r="I168" s="326"/>
      <c r="J168" s="326"/>
      <c r="K168" s="354"/>
    </row>
    <row r="169" s="1" customFormat="1" ht="15" customHeight="1">
      <c r="B169" s="331"/>
      <c r="C169" s="306" t="s">
        <v>1486</v>
      </c>
      <c r="D169" s="306"/>
      <c r="E169" s="306"/>
      <c r="F169" s="329" t="s">
        <v>1483</v>
      </c>
      <c r="G169" s="306"/>
      <c r="H169" s="306" t="s">
        <v>1523</v>
      </c>
      <c r="I169" s="306" t="s">
        <v>1485</v>
      </c>
      <c r="J169" s="306">
        <v>120</v>
      </c>
      <c r="K169" s="354"/>
    </row>
    <row r="170" s="1" customFormat="1" ht="15" customHeight="1">
      <c r="B170" s="331"/>
      <c r="C170" s="306" t="s">
        <v>1532</v>
      </c>
      <c r="D170" s="306"/>
      <c r="E170" s="306"/>
      <c r="F170" s="329" t="s">
        <v>1483</v>
      </c>
      <c r="G170" s="306"/>
      <c r="H170" s="306" t="s">
        <v>1533</v>
      </c>
      <c r="I170" s="306" t="s">
        <v>1485</v>
      </c>
      <c r="J170" s="306" t="s">
        <v>1534</v>
      </c>
      <c r="K170" s="354"/>
    </row>
    <row r="171" s="1" customFormat="1" ht="15" customHeight="1">
      <c r="B171" s="331"/>
      <c r="C171" s="306" t="s">
        <v>1431</v>
      </c>
      <c r="D171" s="306"/>
      <c r="E171" s="306"/>
      <c r="F171" s="329" t="s">
        <v>1483</v>
      </c>
      <c r="G171" s="306"/>
      <c r="H171" s="306" t="s">
        <v>1550</v>
      </c>
      <c r="I171" s="306" t="s">
        <v>1485</v>
      </c>
      <c r="J171" s="306" t="s">
        <v>1534</v>
      </c>
      <c r="K171" s="354"/>
    </row>
    <row r="172" s="1" customFormat="1" ht="15" customHeight="1">
      <c r="B172" s="331"/>
      <c r="C172" s="306" t="s">
        <v>1488</v>
      </c>
      <c r="D172" s="306"/>
      <c r="E172" s="306"/>
      <c r="F172" s="329" t="s">
        <v>1489</v>
      </c>
      <c r="G172" s="306"/>
      <c r="H172" s="306" t="s">
        <v>1550</v>
      </c>
      <c r="I172" s="306" t="s">
        <v>1485</v>
      </c>
      <c r="J172" s="306">
        <v>50</v>
      </c>
      <c r="K172" s="354"/>
    </row>
    <row r="173" s="1" customFormat="1" ht="15" customHeight="1">
      <c r="B173" s="331"/>
      <c r="C173" s="306" t="s">
        <v>1491</v>
      </c>
      <c r="D173" s="306"/>
      <c r="E173" s="306"/>
      <c r="F173" s="329" t="s">
        <v>1483</v>
      </c>
      <c r="G173" s="306"/>
      <c r="H173" s="306" t="s">
        <v>1550</v>
      </c>
      <c r="I173" s="306" t="s">
        <v>1493</v>
      </c>
      <c r="J173" s="306"/>
      <c r="K173" s="354"/>
    </row>
    <row r="174" s="1" customFormat="1" ht="15" customHeight="1">
      <c r="B174" s="331"/>
      <c r="C174" s="306" t="s">
        <v>1502</v>
      </c>
      <c r="D174" s="306"/>
      <c r="E174" s="306"/>
      <c r="F174" s="329" t="s">
        <v>1489</v>
      </c>
      <c r="G174" s="306"/>
      <c r="H174" s="306" t="s">
        <v>1550</v>
      </c>
      <c r="I174" s="306" t="s">
        <v>1485</v>
      </c>
      <c r="J174" s="306">
        <v>50</v>
      </c>
      <c r="K174" s="354"/>
    </row>
    <row r="175" s="1" customFormat="1" ht="15" customHeight="1">
      <c r="B175" s="331"/>
      <c r="C175" s="306" t="s">
        <v>1510</v>
      </c>
      <c r="D175" s="306"/>
      <c r="E175" s="306"/>
      <c r="F175" s="329" t="s">
        <v>1489</v>
      </c>
      <c r="G175" s="306"/>
      <c r="H175" s="306" t="s">
        <v>1550</v>
      </c>
      <c r="I175" s="306" t="s">
        <v>1485</v>
      </c>
      <c r="J175" s="306">
        <v>50</v>
      </c>
      <c r="K175" s="354"/>
    </row>
    <row r="176" s="1" customFormat="1" ht="15" customHeight="1">
      <c r="B176" s="331"/>
      <c r="C176" s="306" t="s">
        <v>1508</v>
      </c>
      <c r="D176" s="306"/>
      <c r="E176" s="306"/>
      <c r="F176" s="329" t="s">
        <v>1489</v>
      </c>
      <c r="G176" s="306"/>
      <c r="H176" s="306" t="s">
        <v>1550</v>
      </c>
      <c r="I176" s="306" t="s">
        <v>1485</v>
      </c>
      <c r="J176" s="306">
        <v>50</v>
      </c>
      <c r="K176" s="354"/>
    </row>
    <row r="177" s="1" customFormat="1" ht="15" customHeight="1">
      <c r="B177" s="331"/>
      <c r="C177" s="306" t="s">
        <v>123</v>
      </c>
      <c r="D177" s="306"/>
      <c r="E177" s="306"/>
      <c r="F177" s="329" t="s">
        <v>1483</v>
      </c>
      <c r="G177" s="306"/>
      <c r="H177" s="306" t="s">
        <v>1551</v>
      </c>
      <c r="I177" s="306" t="s">
        <v>1552</v>
      </c>
      <c r="J177" s="306"/>
      <c r="K177" s="354"/>
    </row>
    <row r="178" s="1" customFormat="1" ht="15" customHeight="1">
      <c r="B178" s="331"/>
      <c r="C178" s="306" t="s">
        <v>62</v>
      </c>
      <c r="D178" s="306"/>
      <c r="E178" s="306"/>
      <c r="F178" s="329" t="s">
        <v>1483</v>
      </c>
      <c r="G178" s="306"/>
      <c r="H178" s="306" t="s">
        <v>1553</v>
      </c>
      <c r="I178" s="306" t="s">
        <v>1554</v>
      </c>
      <c r="J178" s="306">
        <v>1</v>
      </c>
      <c r="K178" s="354"/>
    </row>
    <row r="179" s="1" customFormat="1" ht="15" customHeight="1">
      <c r="B179" s="331"/>
      <c r="C179" s="306" t="s">
        <v>58</v>
      </c>
      <c r="D179" s="306"/>
      <c r="E179" s="306"/>
      <c r="F179" s="329" t="s">
        <v>1483</v>
      </c>
      <c r="G179" s="306"/>
      <c r="H179" s="306" t="s">
        <v>1555</v>
      </c>
      <c r="I179" s="306" t="s">
        <v>1485</v>
      </c>
      <c r="J179" s="306">
        <v>20</v>
      </c>
      <c r="K179" s="354"/>
    </row>
    <row r="180" s="1" customFormat="1" ht="15" customHeight="1">
      <c r="B180" s="331"/>
      <c r="C180" s="306" t="s">
        <v>59</v>
      </c>
      <c r="D180" s="306"/>
      <c r="E180" s="306"/>
      <c r="F180" s="329" t="s">
        <v>1483</v>
      </c>
      <c r="G180" s="306"/>
      <c r="H180" s="306" t="s">
        <v>1556</v>
      </c>
      <c r="I180" s="306" t="s">
        <v>1485</v>
      </c>
      <c r="J180" s="306">
        <v>255</v>
      </c>
      <c r="K180" s="354"/>
    </row>
    <row r="181" s="1" customFormat="1" ht="15" customHeight="1">
      <c r="B181" s="331"/>
      <c r="C181" s="306" t="s">
        <v>124</v>
      </c>
      <c r="D181" s="306"/>
      <c r="E181" s="306"/>
      <c r="F181" s="329" t="s">
        <v>1483</v>
      </c>
      <c r="G181" s="306"/>
      <c r="H181" s="306" t="s">
        <v>1447</v>
      </c>
      <c r="I181" s="306" t="s">
        <v>1485</v>
      </c>
      <c r="J181" s="306">
        <v>10</v>
      </c>
      <c r="K181" s="354"/>
    </row>
    <row r="182" s="1" customFormat="1" ht="15" customHeight="1">
      <c r="B182" s="331"/>
      <c r="C182" s="306" t="s">
        <v>125</v>
      </c>
      <c r="D182" s="306"/>
      <c r="E182" s="306"/>
      <c r="F182" s="329" t="s">
        <v>1483</v>
      </c>
      <c r="G182" s="306"/>
      <c r="H182" s="306" t="s">
        <v>1557</v>
      </c>
      <c r="I182" s="306" t="s">
        <v>1518</v>
      </c>
      <c r="J182" s="306"/>
      <c r="K182" s="354"/>
    </row>
    <row r="183" s="1" customFormat="1" ht="15" customHeight="1">
      <c r="B183" s="331"/>
      <c r="C183" s="306" t="s">
        <v>1558</v>
      </c>
      <c r="D183" s="306"/>
      <c r="E183" s="306"/>
      <c r="F183" s="329" t="s">
        <v>1483</v>
      </c>
      <c r="G183" s="306"/>
      <c r="H183" s="306" t="s">
        <v>1559</v>
      </c>
      <c r="I183" s="306" t="s">
        <v>1518</v>
      </c>
      <c r="J183" s="306"/>
      <c r="K183" s="354"/>
    </row>
    <row r="184" s="1" customFormat="1" ht="15" customHeight="1">
      <c r="B184" s="331"/>
      <c r="C184" s="306" t="s">
        <v>1547</v>
      </c>
      <c r="D184" s="306"/>
      <c r="E184" s="306"/>
      <c r="F184" s="329" t="s">
        <v>1483</v>
      </c>
      <c r="G184" s="306"/>
      <c r="H184" s="306" t="s">
        <v>1560</v>
      </c>
      <c r="I184" s="306" t="s">
        <v>1518</v>
      </c>
      <c r="J184" s="306"/>
      <c r="K184" s="354"/>
    </row>
    <row r="185" s="1" customFormat="1" ht="15" customHeight="1">
      <c r="B185" s="331"/>
      <c r="C185" s="306" t="s">
        <v>127</v>
      </c>
      <c r="D185" s="306"/>
      <c r="E185" s="306"/>
      <c r="F185" s="329" t="s">
        <v>1489</v>
      </c>
      <c r="G185" s="306"/>
      <c r="H185" s="306" t="s">
        <v>1561</v>
      </c>
      <c r="I185" s="306" t="s">
        <v>1485</v>
      </c>
      <c r="J185" s="306">
        <v>50</v>
      </c>
      <c r="K185" s="354"/>
    </row>
    <row r="186" s="1" customFormat="1" ht="15" customHeight="1">
      <c r="B186" s="331"/>
      <c r="C186" s="306" t="s">
        <v>1562</v>
      </c>
      <c r="D186" s="306"/>
      <c r="E186" s="306"/>
      <c r="F186" s="329" t="s">
        <v>1489</v>
      </c>
      <c r="G186" s="306"/>
      <c r="H186" s="306" t="s">
        <v>1563</v>
      </c>
      <c r="I186" s="306" t="s">
        <v>1564</v>
      </c>
      <c r="J186" s="306"/>
      <c r="K186" s="354"/>
    </row>
    <row r="187" s="1" customFormat="1" ht="15" customHeight="1">
      <c r="B187" s="331"/>
      <c r="C187" s="306" t="s">
        <v>1565</v>
      </c>
      <c r="D187" s="306"/>
      <c r="E187" s="306"/>
      <c r="F187" s="329" t="s">
        <v>1489</v>
      </c>
      <c r="G187" s="306"/>
      <c r="H187" s="306" t="s">
        <v>1566</v>
      </c>
      <c r="I187" s="306" t="s">
        <v>1564</v>
      </c>
      <c r="J187" s="306"/>
      <c r="K187" s="354"/>
    </row>
    <row r="188" s="1" customFormat="1" ht="15" customHeight="1">
      <c r="B188" s="331"/>
      <c r="C188" s="306" t="s">
        <v>1567</v>
      </c>
      <c r="D188" s="306"/>
      <c r="E188" s="306"/>
      <c r="F188" s="329" t="s">
        <v>1489</v>
      </c>
      <c r="G188" s="306"/>
      <c r="H188" s="306" t="s">
        <v>1568</v>
      </c>
      <c r="I188" s="306" t="s">
        <v>1564</v>
      </c>
      <c r="J188" s="306"/>
      <c r="K188" s="354"/>
    </row>
    <row r="189" s="1" customFormat="1" ht="15" customHeight="1">
      <c r="B189" s="331"/>
      <c r="C189" s="367" t="s">
        <v>1569</v>
      </c>
      <c r="D189" s="306"/>
      <c r="E189" s="306"/>
      <c r="F189" s="329" t="s">
        <v>1489</v>
      </c>
      <c r="G189" s="306"/>
      <c r="H189" s="306" t="s">
        <v>1570</v>
      </c>
      <c r="I189" s="306" t="s">
        <v>1571</v>
      </c>
      <c r="J189" s="368" t="s">
        <v>1572</v>
      </c>
      <c r="K189" s="354"/>
    </row>
    <row r="190" s="18" customFormat="1" ht="15" customHeight="1">
      <c r="B190" s="369"/>
      <c r="C190" s="370" t="s">
        <v>1573</v>
      </c>
      <c r="D190" s="371"/>
      <c r="E190" s="371"/>
      <c r="F190" s="372" t="s">
        <v>1489</v>
      </c>
      <c r="G190" s="371"/>
      <c r="H190" s="371" t="s">
        <v>1574</v>
      </c>
      <c r="I190" s="371" t="s">
        <v>1571</v>
      </c>
      <c r="J190" s="373" t="s">
        <v>1572</v>
      </c>
      <c r="K190" s="374"/>
    </row>
    <row r="191" s="1" customFormat="1" ht="15" customHeight="1">
      <c r="B191" s="331"/>
      <c r="C191" s="367" t="s">
        <v>47</v>
      </c>
      <c r="D191" s="306"/>
      <c r="E191" s="306"/>
      <c r="F191" s="329" t="s">
        <v>1483</v>
      </c>
      <c r="G191" s="306"/>
      <c r="H191" s="303" t="s">
        <v>1575</v>
      </c>
      <c r="I191" s="306" t="s">
        <v>1576</v>
      </c>
      <c r="J191" s="306"/>
      <c r="K191" s="354"/>
    </row>
    <row r="192" s="1" customFormat="1" ht="15" customHeight="1">
      <c r="B192" s="331"/>
      <c r="C192" s="367" t="s">
        <v>1577</v>
      </c>
      <c r="D192" s="306"/>
      <c r="E192" s="306"/>
      <c r="F192" s="329" t="s">
        <v>1483</v>
      </c>
      <c r="G192" s="306"/>
      <c r="H192" s="306" t="s">
        <v>1578</v>
      </c>
      <c r="I192" s="306" t="s">
        <v>1518</v>
      </c>
      <c r="J192" s="306"/>
      <c r="K192" s="354"/>
    </row>
    <row r="193" s="1" customFormat="1" ht="15" customHeight="1">
      <c r="B193" s="331"/>
      <c r="C193" s="367" t="s">
        <v>1579</v>
      </c>
      <c r="D193" s="306"/>
      <c r="E193" s="306"/>
      <c r="F193" s="329" t="s">
        <v>1483</v>
      </c>
      <c r="G193" s="306"/>
      <c r="H193" s="306" t="s">
        <v>1580</v>
      </c>
      <c r="I193" s="306" t="s">
        <v>1518</v>
      </c>
      <c r="J193" s="306"/>
      <c r="K193" s="354"/>
    </row>
    <row r="194" s="1" customFormat="1" ht="15" customHeight="1">
      <c r="B194" s="331"/>
      <c r="C194" s="367" t="s">
        <v>1581</v>
      </c>
      <c r="D194" s="306"/>
      <c r="E194" s="306"/>
      <c r="F194" s="329" t="s">
        <v>1489</v>
      </c>
      <c r="G194" s="306"/>
      <c r="H194" s="306" t="s">
        <v>1582</v>
      </c>
      <c r="I194" s="306" t="s">
        <v>1518</v>
      </c>
      <c r="J194" s="306"/>
      <c r="K194" s="354"/>
    </row>
    <row r="195" s="1" customFormat="1" ht="15" customHeight="1">
      <c r="B195" s="360"/>
      <c r="C195" s="375"/>
      <c r="D195" s="340"/>
      <c r="E195" s="340"/>
      <c r="F195" s="340"/>
      <c r="G195" s="340"/>
      <c r="H195" s="340"/>
      <c r="I195" s="340"/>
      <c r="J195" s="340"/>
      <c r="K195" s="361"/>
    </row>
    <row r="196" s="1" customFormat="1" ht="18.75" customHeight="1">
      <c r="B196" s="342"/>
      <c r="C196" s="352"/>
      <c r="D196" s="352"/>
      <c r="E196" s="352"/>
      <c r="F196" s="362"/>
      <c r="G196" s="352"/>
      <c r="H196" s="352"/>
      <c r="I196" s="352"/>
      <c r="J196" s="352"/>
      <c r="K196" s="342"/>
    </row>
    <row r="197" s="1" customFormat="1" ht="18.75" customHeight="1">
      <c r="B197" s="342"/>
      <c r="C197" s="352"/>
      <c r="D197" s="352"/>
      <c r="E197" s="352"/>
      <c r="F197" s="362"/>
      <c r="G197" s="352"/>
      <c r="H197" s="352"/>
      <c r="I197" s="352"/>
      <c r="J197" s="352"/>
      <c r="K197" s="342"/>
    </row>
    <row r="198" s="1" customFormat="1" ht="18.75" customHeight="1">
      <c r="B198" s="314"/>
      <c r="C198" s="314"/>
      <c r="D198" s="314"/>
      <c r="E198" s="314"/>
      <c r="F198" s="314"/>
      <c r="G198" s="314"/>
      <c r="H198" s="314"/>
      <c r="I198" s="314"/>
      <c r="J198" s="314"/>
      <c r="K198" s="314"/>
    </row>
    <row r="199" s="1" customFormat="1" ht="13.5">
      <c r="B199" s="293"/>
      <c r="C199" s="294"/>
      <c r="D199" s="294"/>
      <c r="E199" s="294"/>
      <c r="F199" s="294"/>
      <c r="G199" s="294"/>
      <c r="H199" s="294"/>
      <c r="I199" s="294"/>
      <c r="J199" s="294"/>
      <c r="K199" s="295"/>
    </row>
    <row r="200" s="1" customFormat="1" ht="21">
      <c r="B200" s="296"/>
      <c r="C200" s="297" t="s">
        <v>1583</v>
      </c>
      <c r="D200" s="297"/>
      <c r="E200" s="297"/>
      <c r="F200" s="297"/>
      <c r="G200" s="297"/>
      <c r="H200" s="297"/>
      <c r="I200" s="297"/>
      <c r="J200" s="297"/>
      <c r="K200" s="298"/>
    </row>
    <row r="201" s="1" customFormat="1" ht="25.5" customHeight="1">
      <c r="B201" s="296"/>
      <c r="C201" s="376" t="s">
        <v>1584</v>
      </c>
      <c r="D201" s="376"/>
      <c r="E201" s="376"/>
      <c r="F201" s="376" t="s">
        <v>1585</v>
      </c>
      <c r="G201" s="377"/>
      <c r="H201" s="376" t="s">
        <v>1586</v>
      </c>
      <c r="I201" s="376"/>
      <c r="J201" s="376"/>
      <c r="K201" s="298"/>
    </row>
    <row r="202" s="1" customFormat="1" ht="5.25" customHeight="1">
      <c r="B202" s="331"/>
      <c r="C202" s="326"/>
      <c r="D202" s="326"/>
      <c r="E202" s="326"/>
      <c r="F202" s="326"/>
      <c r="G202" s="352"/>
      <c r="H202" s="326"/>
      <c r="I202" s="326"/>
      <c r="J202" s="326"/>
      <c r="K202" s="354"/>
    </row>
    <row r="203" s="1" customFormat="1" ht="15" customHeight="1">
      <c r="B203" s="331"/>
      <c r="C203" s="306" t="s">
        <v>1576</v>
      </c>
      <c r="D203" s="306"/>
      <c r="E203" s="306"/>
      <c r="F203" s="329" t="s">
        <v>48</v>
      </c>
      <c r="G203" s="306"/>
      <c r="H203" s="306" t="s">
        <v>1587</v>
      </c>
      <c r="I203" s="306"/>
      <c r="J203" s="306"/>
      <c r="K203" s="354"/>
    </row>
    <row r="204" s="1" customFormat="1" ht="15" customHeight="1">
      <c r="B204" s="331"/>
      <c r="C204" s="306"/>
      <c r="D204" s="306"/>
      <c r="E204" s="306"/>
      <c r="F204" s="329" t="s">
        <v>49</v>
      </c>
      <c r="G204" s="306"/>
      <c r="H204" s="306" t="s">
        <v>1588</v>
      </c>
      <c r="I204" s="306"/>
      <c r="J204" s="306"/>
      <c r="K204" s="354"/>
    </row>
    <row r="205" s="1" customFormat="1" ht="15" customHeight="1">
      <c r="B205" s="331"/>
      <c r="C205" s="306"/>
      <c r="D205" s="306"/>
      <c r="E205" s="306"/>
      <c r="F205" s="329" t="s">
        <v>52</v>
      </c>
      <c r="G205" s="306"/>
      <c r="H205" s="306" t="s">
        <v>1589</v>
      </c>
      <c r="I205" s="306"/>
      <c r="J205" s="306"/>
      <c r="K205" s="354"/>
    </row>
    <row r="206" s="1" customFormat="1" ht="15" customHeight="1">
      <c r="B206" s="331"/>
      <c r="C206" s="306"/>
      <c r="D206" s="306"/>
      <c r="E206" s="306"/>
      <c r="F206" s="329" t="s">
        <v>50</v>
      </c>
      <c r="G206" s="306"/>
      <c r="H206" s="306" t="s">
        <v>1590</v>
      </c>
      <c r="I206" s="306"/>
      <c r="J206" s="306"/>
      <c r="K206" s="354"/>
    </row>
    <row r="207" s="1" customFormat="1" ht="15" customHeight="1">
      <c r="B207" s="331"/>
      <c r="C207" s="306"/>
      <c r="D207" s="306"/>
      <c r="E207" s="306"/>
      <c r="F207" s="329" t="s">
        <v>51</v>
      </c>
      <c r="G207" s="306"/>
      <c r="H207" s="306" t="s">
        <v>1591</v>
      </c>
      <c r="I207" s="306"/>
      <c r="J207" s="306"/>
      <c r="K207" s="354"/>
    </row>
    <row r="208" s="1" customFormat="1" ht="15" customHeight="1">
      <c r="B208" s="331"/>
      <c r="C208" s="306"/>
      <c r="D208" s="306"/>
      <c r="E208" s="306"/>
      <c r="F208" s="329"/>
      <c r="G208" s="306"/>
      <c r="H208" s="306"/>
      <c r="I208" s="306"/>
      <c r="J208" s="306"/>
      <c r="K208" s="354"/>
    </row>
    <row r="209" s="1" customFormat="1" ht="15" customHeight="1">
      <c r="B209" s="331"/>
      <c r="C209" s="306" t="s">
        <v>1530</v>
      </c>
      <c r="D209" s="306"/>
      <c r="E209" s="306"/>
      <c r="F209" s="329" t="s">
        <v>84</v>
      </c>
      <c r="G209" s="306"/>
      <c r="H209" s="306" t="s">
        <v>1592</v>
      </c>
      <c r="I209" s="306"/>
      <c r="J209" s="306"/>
      <c r="K209" s="354"/>
    </row>
    <row r="210" s="1" customFormat="1" ht="15" customHeight="1">
      <c r="B210" s="331"/>
      <c r="C210" s="306"/>
      <c r="D210" s="306"/>
      <c r="E210" s="306"/>
      <c r="F210" s="329" t="s">
        <v>1425</v>
      </c>
      <c r="G210" s="306"/>
      <c r="H210" s="306" t="s">
        <v>1426</v>
      </c>
      <c r="I210" s="306"/>
      <c r="J210" s="306"/>
      <c r="K210" s="354"/>
    </row>
    <row r="211" s="1" customFormat="1" ht="15" customHeight="1">
      <c r="B211" s="331"/>
      <c r="C211" s="306"/>
      <c r="D211" s="306"/>
      <c r="E211" s="306"/>
      <c r="F211" s="329" t="s">
        <v>1423</v>
      </c>
      <c r="G211" s="306"/>
      <c r="H211" s="306" t="s">
        <v>1593</v>
      </c>
      <c r="I211" s="306"/>
      <c r="J211" s="306"/>
      <c r="K211" s="354"/>
    </row>
    <row r="212" s="1" customFormat="1" ht="15" customHeight="1">
      <c r="B212" s="378"/>
      <c r="C212" s="306"/>
      <c r="D212" s="306"/>
      <c r="E212" s="306"/>
      <c r="F212" s="329" t="s">
        <v>1427</v>
      </c>
      <c r="G212" s="367"/>
      <c r="H212" s="358" t="s">
        <v>1428</v>
      </c>
      <c r="I212" s="358"/>
      <c r="J212" s="358"/>
      <c r="K212" s="379"/>
    </row>
    <row r="213" s="1" customFormat="1" ht="15" customHeight="1">
      <c r="B213" s="378"/>
      <c r="C213" s="306"/>
      <c r="D213" s="306"/>
      <c r="E213" s="306"/>
      <c r="F213" s="329" t="s">
        <v>1429</v>
      </c>
      <c r="G213" s="367"/>
      <c r="H213" s="358" t="s">
        <v>1408</v>
      </c>
      <c r="I213" s="358"/>
      <c r="J213" s="358"/>
      <c r="K213" s="379"/>
    </row>
    <row r="214" s="1" customFormat="1" ht="15" customHeight="1">
      <c r="B214" s="378"/>
      <c r="C214" s="306"/>
      <c r="D214" s="306"/>
      <c r="E214" s="306"/>
      <c r="F214" s="329"/>
      <c r="G214" s="367"/>
      <c r="H214" s="358"/>
      <c r="I214" s="358"/>
      <c r="J214" s="358"/>
      <c r="K214" s="379"/>
    </row>
    <row r="215" s="1" customFormat="1" ht="15" customHeight="1">
      <c r="B215" s="378"/>
      <c r="C215" s="306" t="s">
        <v>1554</v>
      </c>
      <c r="D215" s="306"/>
      <c r="E215" s="306"/>
      <c r="F215" s="329">
        <v>1</v>
      </c>
      <c r="G215" s="367"/>
      <c r="H215" s="358" t="s">
        <v>1594</v>
      </c>
      <c r="I215" s="358"/>
      <c r="J215" s="358"/>
      <c r="K215" s="379"/>
    </row>
    <row r="216" s="1" customFormat="1" ht="15" customHeight="1">
      <c r="B216" s="378"/>
      <c r="C216" s="306"/>
      <c r="D216" s="306"/>
      <c r="E216" s="306"/>
      <c r="F216" s="329">
        <v>2</v>
      </c>
      <c r="G216" s="367"/>
      <c r="H216" s="358" t="s">
        <v>1595</v>
      </c>
      <c r="I216" s="358"/>
      <c r="J216" s="358"/>
      <c r="K216" s="379"/>
    </row>
    <row r="217" s="1" customFormat="1" ht="15" customHeight="1">
      <c r="B217" s="378"/>
      <c r="C217" s="306"/>
      <c r="D217" s="306"/>
      <c r="E217" s="306"/>
      <c r="F217" s="329">
        <v>3</v>
      </c>
      <c r="G217" s="367"/>
      <c r="H217" s="358" t="s">
        <v>1596</v>
      </c>
      <c r="I217" s="358"/>
      <c r="J217" s="358"/>
      <c r="K217" s="379"/>
    </row>
    <row r="218" s="1" customFormat="1" ht="15" customHeight="1">
      <c r="B218" s="378"/>
      <c r="C218" s="306"/>
      <c r="D218" s="306"/>
      <c r="E218" s="306"/>
      <c r="F218" s="329">
        <v>4</v>
      </c>
      <c r="G218" s="367"/>
      <c r="H218" s="358" t="s">
        <v>1597</v>
      </c>
      <c r="I218" s="358"/>
      <c r="J218" s="358"/>
      <c r="K218" s="379"/>
    </row>
    <row r="219" s="1" customFormat="1" ht="12.75" customHeight="1">
      <c r="B219" s="380"/>
      <c r="C219" s="381"/>
      <c r="D219" s="381"/>
      <c r="E219" s="381"/>
      <c r="F219" s="381"/>
      <c r="G219" s="381"/>
      <c r="H219" s="381"/>
      <c r="I219" s="381"/>
      <c r="J219" s="381"/>
      <c r="K219" s="38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Jaroslav Stolička</dc:creator>
  <cp:lastModifiedBy>Jaroslav Stolička</cp:lastModifiedBy>
  <dcterms:created xsi:type="dcterms:W3CDTF">2025-11-21T15:00:37Z</dcterms:created>
  <dcterms:modified xsi:type="dcterms:W3CDTF">2025-11-21T15:00:44Z</dcterms:modified>
</cp:coreProperties>
</file>