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950" yWindow="1110" windowWidth="25035" windowHeight="14490" activeTab="2"/>
  </bookViews>
  <sheets>
    <sheet name="DVB-T2 Frýdek" sheetId="3" r:id="rId1"/>
    <sheet name="DVB-T2 Místek" sheetId="4" r:id="rId2"/>
    <sheet name="DVB-T2 Lysůvky" sheetId="5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<sst xmlns="http://schemas.openxmlformats.org/spreadsheetml/2006/main" count="141" uniqueCount="92">
  <si>
    <t>č.p.</t>
  </si>
  <si>
    <t xml:space="preserve">Zámecké náměstí </t>
  </si>
  <si>
    <t xml:space="preserve">Sadová </t>
  </si>
  <si>
    <t>T.G. Masaryka</t>
  </si>
  <si>
    <t xml:space="preserve">Těšínská </t>
  </si>
  <si>
    <t>Na Vyhlídce</t>
  </si>
  <si>
    <t>Ulice  - část  Frýdek</t>
  </si>
  <si>
    <t xml:space="preserve">Komenského </t>
  </si>
  <si>
    <t xml:space="preserve">Ostravská </t>
  </si>
  <si>
    <t>ČSA</t>
  </si>
  <si>
    <t xml:space="preserve">Míru </t>
  </si>
  <si>
    <t xml:space="preserve">Dlouhá </t>
  </si>
  <si>
    <t xml:space="preserve">Sokolská </t>
  </si>
  <si>
    <t>Malý Koloredov</t>
  </si>
  <si>
    <t>Beskydská</t>
  </si>
  <si>
    <t>Ulice  - část  Místek</t>
  </si>
  <si>
    <t>Na Blatnici</t>
  </si>
  <si>
    <t>Pořadové číslo</t>
  </si>
  <si>
    <t>Cena drobného spojovacího materiálu cca 4 ks</t>
  </si>
  <si>
    <t xml:space="preserve">Kostíkovo náměstí </t>
  </si>
  <si>
    <t>604 + 605</t>
  </si>
  <si>
    <t>1334 + 1335</t>
  </si>
  <si>
    <t xml:space="preserve">Střelniční </t>
  </si>
  <si>
    <t>2319 + 2320 + 2321 + 2322</t>
  </si>
  <si>
    <t>Novodvorská</t>
  </si>
  <si>
    <t>3244 + 3245</t>
  </si>
  <si>
    <t>72 +12</t>
  </si>
  <si>
    <t>8 + 8</t>
  </si>
  <si>
    <t>Celková cena bez  DPH</t>
  </si>
  <si>
    <t>Na Aleji</t>
  </si>
  <si>
    <t>Zámecká</t>
  </si>
  <si>
    <t>54 + 55</t>
  </si>
  <si>
    <t xml:space="preserve">8 + 7 </t>
  </si>
  <si>
    <t>17. listopadu</t>
  </si>
  <si>
    <t>Počet bytových jednotek</t>
  </si>
  <si>
    <t>Stávající systém DVB-T:</t>
  </si>
  <si>
    <t>Aktivní a pasivní prvky DVB-T: zesilovací souprava STA, anténa DVB-T, anténa VKV-FM,</t>
  </si>
  <si>
    <t xml:space="preserve">rozbočovače a odbočovače, zásuvky průběžné a koncové TV/R, koaxiální kabel, F-konektory, </t>
  </si>
  <si>
    <t>konzole, uzamykatelná skříň, spojovací materiál.</t>
  </si>
  <si>
    <t>Požadované řešení DVB-T2:</t>
  </si>
  <si>
    <t>Instalace nového digitálního programovatelného zesilovače - demontáž stávajícího zařízení,</t>
  </si>
  <si>
    <t>montáž nového zařízení, připojení kabelů, programování zesilovače, korekce nasměrování antény,</t>
  </si>
  <si>
    <t>odzkoušení funkčnosti. Stávající rozvody a anténa se nemění.</t>
  </si>
  <si>
    <t>Aktivní a pasivní prvky DVB-T2:</t>
  </si>
  <si>
    <t xml:space="preserve">1ks digitální programovatelný zesilovač do 32 programovatelných filtrů, 1x vstup FM, </t>
  </si>
  <si>
    <t>minimálně 2x vstup UHF, min. výstupní úroveň 110 dBuV, koaxiální kabel, F-konektory,</t>
  </si>
  <si>
    <t>spojovací materiál.</t>
  </si>
  <si>
    <t>Soupis objektů ve vlastníctví SMFM pro následný přechod na příjem digitálního vysílání DVB-T2 část Frýdek</t>
  </si>
  <si>
    <t>Soupis objektů ve vlastníctví SMFM pro následný přechod na příjem digitálního vysílání DVB-T2 část Místek</t>
  </si>
  <si>
    <t>Nám. Svobody</t>
  </si>
  <si>
    <t>J. Trnky</t>
  </si>
  <si>
    <t>Frýdlantská</t>
  </si>
  <si>
    <t>Anenská</t>
  </si>
  <si>
    <t>811 A</t>
  </si>
  <si>
    <t>811 B</t>
  </si>
  <si>
    <t>1711 + 1712 + 1713</t>
  </si>
  <si>
    <t>15 + 14 + 15</t>
  </si>
  <si>
    <t>1714 + 1715 + 1716</t>
  </si>
  <si>
    <t>1717 + 1718 + 1719</t>
  </si>
  <si>
    <t>Cena 10 ks             F - konektrorů</t>
  </si>
  <si>
    <t xml:space="preserve"> drobný spojovací materiál.</t>
  </si>
  <si>
    <t>Ulice  - část  Lysůvky</t>
  </si>
  <si>
    <t>Příborská</t>
  </si>
  <si>
    <t>Cena 10 ks                   F - konektrorů</t>
  </si>
  <si>
    <t>Cena antény             DVB-T</t>
  </si>
  <si>
    <t>Cena  konzoly</t>
  </si>
  <si>
    <t xml:space="preserve">Anténa DVB-T, zásuvka průběžná a koncová TV/R, koaxiální kabel, F-konektory, konzole, </t>
  </si>
  <si>
    <t>montáž nového zařízení, připojení kabelů, programování zesilovače, instalace a nasměrování antény,</t>
  </si>
  <si>
    <t>odzkoušení funkčnosti. Stávající rozvody se nemění.</t>
  </si>
  <si>
    <t>konzola zinek na uchycení, anténa DVB-T, drobný spojovací materiál.</t>
  </si>
  <si>
    <t>Soupis objektů ve vlastníctví SMFM pro následný přechod na příjem digitálního vysílání DVB-T2 část Lysůvky</t>
  </si>
  <si>
    <t>16 + 4 + 4 + 4</t>
  </si>
  <si>
    <t>Cena cca 2 m koaxiálního kabelu</t>
  </si>
  <si>
    <t>Cena cca 15 m koaxiálního kabelu</t>
  </si>
  <si>
    <t>Cena montážních prací bez DPH</t>
  </si>
  <si>
    <t>Cena 1 ks programovatelného digitálního zesilovače</t>
  </si>
  <si>
    <t>Příloha č. 3</t>
  </si>
  <si>
    <t>Příloha č. 2</t>
  </si>
  <si>
    <t>Příloha č. 1</t>
  </si>
  <si>
    <t>14 + 14</t>
  </si>
  <si>
    <t>DPH</t>
  </si>
  <si>
    <t>Celková cena bez DPH</t>
  </si>
  <si>
    <t xml:space="preserve">  DPH</t>
  </si>
  <si>
    <t>-</t>
  </si>
  <si>
    <t>minimálně 2x vstup UHF, min. výstupní úroveň 110 dBuV, koaxiální kabel, F-konektory, drobný spojovací materiál</t>
  </si>
  <si>
    <t>SA</t>
  </si>
  <si>
    <t>Cena 1 ks programovatelného digitálního zesilovače bez DPH</t>
  </si>
  <si>
    <t>Cena cca  2 m koaxiálního kabelu bez DPH</t>
  </si>
  <si>
    <t>Cena 10 ks        F - konektrorů bez DPH</t>
  </si>
  <si>
    <t>Cena drobného spojovacího materiálu cca 4 ks bez DPH</t>
  </si>
  <si>
    <t>Výše DPH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</si>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</sst>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6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Font="1"/>
    <xf numFmtId="0" fontId="5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7" fillId="0" borderId="0" xfId="0" applyFont="1"/>
    <xf numFmtId="0" fontId="4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 topLeftCell="A2">
      <selection activeCell="J4" sqref="J4"/>
    </sheetView>
  </sheetViews>
  <sheetFormatPr defaultColWidth="9.140625" defaultRowHeight="15"/>
  <cols>
    <col min="1" max="1" width="3.8515625" style="3" customWidth="1"/>
    <col min="2" max="2" width="14.28125" style="18" customWidth="1"/>
    <col min="3" max="3" width="22.8515625" style="3" customWidth="1"/>
    <col min="4" max="4" width="11.421875" style="3" customWidth="1"/>
    <col min="5" max="5" width="15.00390625" style="4" customWidth="1"/>
    <col min="6" max="6" width="18.7109375" style="4" customWidth="1"/>
    <col min="7" max="7" width="13.57421875" style="3" customWidth="1"/>
    <col min="8" max="8" width="13.421875" style="3" customWidth="1"/>
    <col min="9" max="9" width="18.140625" style="3" customWidth="1"/>
    <col min="10" max="12" width="13.421875" style="3" customWidth="1"/>
    <col min="13" max="13" width="12.00390625" style="3" customWidth="1"/>
    <col min="14" max="14" width="14.421875" style="18" customWidth="1"/>
    <col min="15" max="16384" width="9.140625" style="3" customWidth="1"/>
  </cols>
  <sheetData>
    <row r="1" ht="21.75" customHeight="1">
      <c r="B1" s="18" t="s">
        <v>78</v>
      </c>
    </row>
    <row r="2" spans="2:14" ht="16.5" customHeight="1" thickBot="1">
      <c r="B2" s="51" t="s">
        <v>47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66" customHeight="1">
      <c r="A3" s="5"/>
      <c r="B3" s="12" t="s">
        <v>17</v>
      </c>
      <c r="C3" s="17" t="s">
        <v>6</v>
      </c>
      <c r="D3" s="13" t="s">
        <v>0</v>
      </c>
      <c r="E3" s="16" t="s">
        <v>34</v>
      </c>
      <c r="F3" s="16" t="s">
        <v>86</v>
      </c>
      <c r="G3" s="16" t="s">
        <v>87</v>
      </c>
      <c r="H3" s="16" t="s">
        <v>88</v>
      </c>
      <c r="I3" s="16" t="s">
        <v>89</v>
      </c>
      <c r="J3" s="16" t="s">
        <v>74</v>
      </c>
      <c r="K3" s="50" t="s">
        <v>81</v>
      </c>
      <c r="L3" s="43" t="s">
        <v>82</v>
      </c>
      <c r="M3" s="50" t="s">
        <v>90</v>
      </c>
      <c r="N3" s="43" t="s">
        <v>91</v>
      </c>
    </row>
    <row r="4" spans="1:14" ht="13.5" customHeight="1">
      <c r="A4" s="5"/>
      <c r="B4" s="20">
        <v>1</v>
      </c>
      <c r="C4" s="8" t="s">
        <v>16</v>
      </c>
      <c r="D4" s="9">
        <v>9</v>
      </c>
      <c r="E4" s="9">
        <v>4</v>
      </c>
      <c r="F4" s="9"/>
      <c r="G4" s="9"/>
      <c r="H4" s="9"/>
      <c r="I4" s="56"/>
      <c r="J4" s="56"/>
      <c r="K4" s="55">
        <f>F4+G4+H4+I4+J4</f>
        <v>0</v>
      </c>
      <c r="L4" s="18">
        <v>0.15</v>
      </c>
      <c r="M4" s="55">
        <f>K4*L4</f>
        <v>0</v>
      </c>
      <c r="N4" s="54">
        <f>K4+M4</f>
        <v>0</v>
      </c>
    </row>
    <row r="5" spans="1:14" ht="13.5" customHeight="1">
      <c r="A5" s="5"/>
      <c r="B5" s="20">
        <v>2</v>
      </c>
      <c r="C5" s="8" t="s">
        <v>1</v>
      </c>
      <c r="D5" s="9">
        <v>46</v>
      </c>
      <c r="E5" s="9">
        <v>4</v>
      </c>
      <c r="F5" s="9"/>
      <c r="G5" s="9"/>
      <c r="H5" s="9"/>
      <c r="I5" s="56"/>
      <c r="J5" s="56"/>
      <c r="K5" s="55">
        <f aca="true" t="shared" si="0" ref="K5:K26">F5+G5+H5+I5+J5</f>
        <v>0</v>
      </c>
      <c r="L5" s="18">
        <v>0.15</v>
      </c>
      <c r="M5" s="55">
        <f aca="true" t="shared" si="1" ref="M5:M26">K5*L5</f>
        <v>0</v>
      </c>
      <c r="N5" s="54">
        <f aca="true" t="shared" si="2" ref="N5:N26">K5+M5</f>
        <v>0</v>
      </c>
    </row>
    <row r="6" spans="2:14" s="1" customFormat="1" ht="15.75">
      <c r="B6" s="20">
        <v>3</v>
      </c>
      <c r="C6" s="8" t="s">
        <v>1</v>
      </c>
      <c r="D6" s="9">
        <v>49</v>
      </c>
      <c r="E6" s="9">
        <v>4</v>
      </c>
      <c r="F6" s="9"/>
      <c r="G6" s="9"/>
      <c r="H6" s="9"/>
      <c r="I6" s="56"/>
      <c r="J6" s="9"/>
      <c r="K6" s="55">
        <f t="shared" si="0"/>
        <v>0</v>
      </c>
      <c r="L6" s="18">
        <v>0.15</v>
      </c>
      <c r="M6" s="55">
        <f t="shared" si="1"/>
        <v>0</v>
      </c>
      <c r="N6" s="54">
        <f t="shared" si="2"/>
        <v>0</v>
      </c>
    </row>
    <row r="7" spans="2:14" s="1" customFormat="1" ht="15.75">
      <c r="B7" s="20">
        <v>4</v>
      </c>
      <c r="C7" s="8" t="s">
        <v>2</v>
      </c>
      <c r="D7" s="9" t="s">
        <v>20</v>
      </c>
      <c r="E7" s="9" t="s">
        <v>26</v>
      </c>
      <c r="F7" s="9"/>
      <c r="G7" s="9"/>
      <c r="H7" s="9"/>
      <c r="I7" s="56"/>
      <c r="J7" s="9"/>
      <c r="K7" s="55">
        <f t="shared" si="0"/>
        <v>0</v>
      </c>
      <c r="L7" s="18">
        <v>0.15</v>
      </c>
      <c r="M7" s="55">
        <f t="shared" si="1"/>
        <v>0</v>
      </c>
      <c r="N7" s="54">
        <f t="shared" si="2"/>
        <v>0</v>
      </c>
    </row>
    <row r="8" spans="2:14" s="1" customFormat="1" ht="15.75">
      <c r="B8" s="20">
        <v>5</v>
      </c>
      <c r="C8" s="8" t="s">
        <v>2</v>
      </c>
      <c r="D8" s="9">
        <v>606</v>
      </c>
      <c r="E8" s="9">
        <v>72</v>
      </c>
      <c r="F8" s="9"/>
      <c r="G8" s="9"/>
      <c r="H8" s="9"/>
      <c r="I8" s="56"/>
      <c r="J8" s="9"/>
      <c r="K8" s="55">
        <f t="shared" si="0"/>
        <v>0</v>
      </c>
      <c r="L8" s="18">
        <v>0.15</v>
      </c>
      <c r="M8" s="55">
        <f t="shared" si="1"/>
        <v>0</v>
      </c>
      <c r="N8" s="54">
        <f t="shared" si="2"/>
        <v>0</v>
      </c>
    </row>
    <row r="9" spans="2:14" s="1" customFormat="1" ht="15.75">
      <c r="B9" s="20">
        <v>6</v>
      </c>
      <c r="C9" s="8" t="s">
        <v>19</v>
      </c>
      <c r="D9" s="9">
        <v>647</v>
      </c>
      <c r="E9" s="9">
        <v>8</v>
      </c>
      <c r="F9" s="9"/>
      <c r="G9" s="9"/>
      <c r="H9" s="9"/>
      <c r="I9" s="56"/>
      <c r="J9" s="9"/>
      <c r="K9" s="55">
        <f t="shared" si="0"/>
        <v>0</v>
      </c>
      <c r="L9" s="18">
        <v>0.15</v>
      </c>
      <c r="M9" s="55">
        <f t="shared" si="1"/>
        <v>0</v>
      </c>
      <c r="N9" s="54">
        <f t="shared" si="2"/>
        <v>0</v>
      </c>
    </row>
    <row r="10" spans="2:14" s="1" customFormat="1" ht="15.75">
      <c r="B10" s="20">
        <v>7</v>
      </c>
      <c r="C10" s="8" t="s">
        <v>4</v>
      </c>
      <c r="D10" s="9">
        <v>1166</v>
      </c>
      <c r="E10" s="9">
        <v>11</v>
      </c>
      <c r="F10" s="9"/>
      <c r="G10" s="9"/>
      <c r="H10" s="9"/>
      <c r="I10" s="56"/>
      <c r="J10" s="9"/>
      <c r="K10" s="55">
        <f t="shared" si="0"/>
        <v>0</v>
      </c>
      <c r="L10" s="18">
        <v>0.15</v>
      </c>
      <c r="M10" s="55">
        <f t="shared" si="1"/>
        <v>0</v>
      </c>
      <c r="N10" s="54">
        <f t="shared" si="2"/>
        <v>0</v>
      </c>
    </row>
    <row r="11" spans="2:14" s="1" customFormat="1" ht="15.75">
      <c r="B11" s="20">
        <v>8</v>
      </c>
      <c r="C11" s="8" t="s">
        <v>1</v>
      </c>
      <c r="D11" s="9">
        <v>1257</v>
      </c>
      <c r="E11" s="9">
        <v>5</v>
      </c>
      <c r="F11" s="9"/>
      <c r="G11" s="9"/>
      <c r="H11" s="9"/>
      <c r="I11" s="56"/>
      <c r="J11" s="9"/>
      <c r="K11" s="55">
        <f t="shared" si="0"/>
        <v>0</v>
      </c>
      <c r="L11" s="18">
        <v>0.15</v>
      </c>
      <c r="M11" s="55">
        <f t="shared" si="1"/>
        <v>0</v>
      </c>
      <c r="N11" s="54">
        <f t="shared" si="2"/>
        <v>0</v>
      </c>
    </row>
    <row r="12" spans="2:14" s="1" customFormat="1" ht="15.75">
      <c r="B12" s="20">
        <v>9</v>
      </c>
      <c r="C12" s="8" t="s">
        <v>10</v>
      </c>
      <c r="D12" s="9">
        <v>1313</v>
      </c>
      <c r="E12" s="42" t="s">
        <v>83</v>
      </c>
      <c r="F12" s="9"/>
      <c r="G12" s="9"/>
      <c r="H12" s="9"/>
      <c r="I12" s="56"/>
      <c r="J12" s="9"/>
      <c r="K12" s="55">
        <f t="shared" si="0"/>
        <v>0</v>
      </c>
      <c r="L12" s="52">
        <v>0.21</v>
      </c>
      <c r="M12" s="55">
        <f t="shared" si="1"/>
        <v>0</v>
      </c>
      <c r="N12" s="54">
        <f t="shared" si="2"/>
        <v>0</v>
      </c>
    </row>
    <row r="13" spans="2:14" s="1" customFormat="1" ht="15.75">
      <c r="B13" s="20">
        <v>10</v>
      </c>
      <c r="C13" s="8" t="s">
        <v>10</v>
      </c>
      <c r="D13" s="9">
        <v>1325</v>
      </c>
      <c r="E13" s="9">
        <v>12</v>
      </c>
      <c r="F13" s="9"/>
      <c r="G13" s="9"/>
      <c r="H13" s="9"/>
      <c r="I13" s="56"/>
      <c r="J13" s="9"/>
      <c r="K13" s="55">
        <f t="shared" si="0"/>
        <v>0</v>
      </c>
      <c r="L13" s="52">
        <v>0.15</v>
      </c>
      <c r="M13" s="55">
        <f t="shared" si="1"/>
        <v>0</v>
      </c>
      <c r="N13" s="54">
        <f t="shared" si="2"/>
        <v>0</v>
      </c>
    </row>
    <row r="14" spans="2:14" s="1" customFormat="1" ht="15.75">
      <c r="B14" s="20">
        <v>11</v>
      </c>
      <c r="C14" s="8" t="s">
        <v>10</v>
      </c>
      <c r="D14" s="9">
        <v>1326</v>
      </c>
      <c r="E14" s="9">
        <v>11</v>
      </c>
      <c r="F14" s="9"/>
      <c r="G14" s="9"/>
      <c r="H14" s="9"/>
      <c r="I14" s="56"/>
      <c r="J14" s="9"/>
      <c r="K14" s="55">
        <f t="shared" si="0"/>
        <v>0</v>
      </c>
      <c r="L14" s="52">
        <v>0.15</v>
      </c>
      <c r="M14" s="55">
        <f t="shared" si="1"/>
        <v>0</v>
      </c>
      <c r="N14" s="54">
        <f t="shared" si="2"/>
        <v>0</v>
      </c>
    </row>
    <row r="15" spans="2:14" s="1" customFormat="1" ht="15.75">
      <c r="B15" s="20">
        <v>12</v>
      </c>
      <c r="C15" s="8" t="s">
        <v>11</v>
      </c>
      <c r="D15" s="9" t="s">
        <v>21</v>
      </c>
      <c r="E15" s="9" t="s">
        <v>27</v>
      </c>
      <c r="F15" s="9"/>
      <c r="G15" s="9"/>
      <c r="H15" s="9"/>
      <c r="I15" s="56"/>
      <c r="J15" s="9"/>
      <c r="K15" s="55">
        <f t="shared" si="0"/>
        <v>0</v>
      </c>
      <c r="L15" s="52">
        <v>0.15</v>
      </c>
      <c r="M15" s="55">
        <f t="shared" si="1"/>
        <v>0</v>
      </c>
      <c r="N15" s="54">
        <f t="shared" si="2"/>
        <v>0</v>
      </c>
    </row>
    <row r="16" spans="2:14" s="1" customFormat="1" ht="15.75">
      <c r="B16" s="20">
        <v>13</v>
      </c>
      <c r="C16" s="8" t="s">
        <v>10</v>
      </c>
      <c r="D16" s="9">
        <v>1344</v>
      </c>
      <c r="E16" s="9">
        <v>11</v>
      </c>
      <c r="F16" s="9"/>
      <c r="G16" s="9"/>
      <c r="H16" s="9"/>
      <c r="I16" s="56"/>
      <c r="J16" s="9"/>
      <c r="K16" s="55">
        <f t="shared" si="0"/>
        <v>0</v>
      </c>
      <c r="L16" s="52">
        <v>0.15</v>
      </c>
      <c r="M16" s="55">
        <f t="shared" si="1"/>
        <v>0</v>
      </c>
      <c r="N16" s="54">
        <f t="shared" si="2"/>
        <v>0</v>
      </c>
    </row>
    <row r="17" spans="2:14" s="1" customFormat="1" ht="15.75">
      <c r="B17" s="20">
        <v>14</v>
      </c>
      <c r="C17" s="8" t="s">
        <v>10</v>
      </c>
      <c r="D17" s="9">
        <v>1345</v>
      </c>
      <c r="E17" s="9">
        <v>7</v>
      </c>
      <c r="F17" s="9"/>
      <c r="G17" s="9"/>
      <c r="H17" s="9"/>
      <c r="I17" s="56"/>
      <c r="J17" s="9"/>
      <c r="K17" s="55">
        <f t="shared" si="0"/>
        <v>0</v>
      </c>
      <c r="L17" s="52">
        <v>0.15</v>
      </c>
      <c r="M17" s="55">
        <f t="shared" si="1"/>
        <v>0</v>
      </c>
      <c r="N17" s="54">
        <f t="shared" si="2"/>
        <v>0</v>
      </c>
    </row>
    <row r="18" spans="2:14" s="1" customFormat="1" ht="15.75">
      <c r="B18" s="20">
        <v>15</v>
      </c>
      <c r="C18" s="8" t="s">
        <v>12</v>
      </c>
      <c r="D18" s="9">
        <v>1347</v>
      </c>
      <c r="E18" s="9">
        <v>1</v>
      </c>
      <c r="F18" s="9"/>
      <c r="G18" s="9"/>
      <c r="H18" s="9"/>
      <c r="I18" s="56"/>
      <c r="J18" s="9"/>
      <c r="K18" s="55">
        <f t="shared" si="0"/>
        <v>0</v>
      </c>
      <c r="L18" s="52">
        <v>0.15</v>
      </c>
      <c r="M18" s="55">
        <f t="shared" si="1"/>
        <v>0</v>
      </c>
      <c r="N18" s="54">
        <f t="shared" si="2"/>
        <v>0</v>
      </c>
    </row>
    <row r="19" spans="2:14" s="1" customFormat="1" ht="15.75">
      <c r="B19" s="20">
        <v>16</v>
      </c>
      <c r="C19" s="8" t="s">
        <v>22</v>
      </c>
      <c r="D19" s="9">
        <v>1861</v>
      </c>
      <c r="E19" s="9">
        <v>1</v>
      </c>
      <c r="F19" s="9"/>
      <c r="G19" s="9"/>
      <c r="H19" s="9"/>
      <c r="I19" s="56"/>
      <c r="J19" s="9"/>
      <c r="K19" s="55">
        <f t="shared" si="0"/>
        <v>0</v>
      </c>
      <c r="L19" s="52">
        <v>0.15</v>
      </c>
      <c r="M19" s="55">
        <f t="shared" si="1"/>
        <v>0</v>
      </c>
      <c r="N19" s="54">
        <f t="shared" si="2"/>
        <v>0</v>
      </c>
    </row>
    <row r="20" spans="2:14" s="1" customFormat="1" ht="15.75">
      <c r="B20" s="20">
        <v>17</v>
      </c>
      <c r="C20" s="8" t="s">
        <v>3</v>
      </c>
      <c r="D20" s="9">
        <v>2299</v>
      </c>
      <c r="E20" s="9">
        <v>9</v>
      </c>
      <c r="F20" s="9"/>
      <c r="G20" s="9"/>
      <c r="H20" s="9"/>
      <c r="I20" s="56"/>
      <c r="J20" s="9"/>
      <c r="K20" s="55">
        <f t="shared" si="0"/>
        <v>0</v>
      </c>
      <c r="L20" s="52">
        <v>0.15</v>
      </c>
      <c r="M20" s="55">
        <f t="shared" si="1"/>
        <v>0</v>
      </c>
      <c r="N20" s="54">
        <f t="shared" si="2"/>
        <v>0</v>
      </c>
    </row>
    <row r="21" spans="2:14" s="1" customFormat="1" ht="38.25">
      <c r="B21" s="21">
        <v>18</v>
      </c>
      <c r="C21" s="8" t="s">
        <v>3</v>
      </c>
      <c r="D21" s="11" t="s">
        <v>23</v>
      </c>
      <c r="E21" s="9" t="s">
        <v>71</v>
      </c>
      <c r="F21" s="9"/>
      <c r="G21" s="9"/>
      <c r="H21" s="9"/>
      <c r="I21" s="60"/>
      <c r="J21" s="9"/>
      <c r="K21" s="61">
        <f t="shared" si="0"/>
        <v>0</v>
      </c>
      <c r="L21" s="62">
        <v>0.15</v>
      </c>
      <c r="M21" s="61">
        <f t="shared" si="1"/>
        <v>0</v>
      </c>
      <c r="N21" s="63">
        <f t="shared" si="2"/>
        <v>0</v>
      </c>
    </row>
    <row r="22" spans="2:14" s="1" customFormat="1" ht="15.75">
      <c r="B22" s="21">
        <v>19</v>
      </c>
      <c r="C22" s="8" t="s">
        <v>30</v>
      </c>
      <c r="D22" s="11" t="s">
        <v>31</v>
      </c>
      <c r="E22" s="9" t="s">
        <v>32</v>
      </c>
      <c r="F22" s="9"/>
      <c r="G22" s="9"/>
      <c r="H22" s="9"/>
      <c r="I22" s="56"/>
      <c r="J22" s="9"/>
      <c r="K22" s="55">
        <f t="shared" si="0"/>
        <v>0</v>
      </c>
      <c r="L22" s="52">
        <v>0.15</v>
      </c>
      <c r="M22" s="55">
        <f t="shared" si="1"/>
        <v>0</v>
      </c>
      <c r="N22" s="54">
        <f t="shared" si="2"/>
        <v>0</v>
      </c>
    </row>
    <row r="23" spans="2:14" s="1" customFormat="1" ht="15.75">
      <c r="B23" s="21">
        <v>20</v>
      </c>
      <c r="C23" s="8" t="s">
        <v>30</v>
      </c>
      <c r="D23" s="11">
        <v>56</v>
      </c>
      <c r="E23" s="9">
        <v>11</v>
      </c>
      <c r="F23" s="9"/>
      <c r="G23" s="9"/>
      <c r="H23" s="9"/>
      <c r="I23" s="56"/>
      <c r="J23" s="9"/>
      <c r="K23" s="55">
        <f t="shared" si="0"/>
        <v>0</v>
      </c>
      <c r="L23" s="52">
        <v>0.15</v>
      </c>
      <c r="M23" s="55">
        <f t="shared" si="1"/>
        <v>0</v>
      </c>
      <c r="N23" s="54">
        <f t="shared" si="2"/>
        <v>0</v>
      </c>
    </row>
    <row r="24" spans="2:14" s="1" customFormat="1" ht="24" customHeight="1">
      <c r="B24" s="21">
        <v>21</v>
      </c>
      <c r="C24" s="8" t="s">
        <v>29</v>
      </c>
      <c r="D24" s="11">
        <v>82</v>
      </c>
      <c r="E24" s="9">
        <v>65</v>
      </c>
      <c r="F24" s="9"/>
      <c r="G24" s="9"/>
      <c r="H24" s="9"/>
      <c r="I24" s="60"/>
      <c r="J24" s="9"/>
      <c r="K24" s="55">
        <f t="shared" si="0"/>
        <v>0</v>
      </c>
      <c r="L24" s="52">
        <v>0.15</v>
      </c>
      <c r="M24" s="55">
        <f t="shared" si="1"/>
        <v>0</v>
      </c>
      <c r="N24" s="54">
        <f t="shared" si="2"/>
        <v>0</v>
      </c>
    </row>
    <row r="25" spans="2:14" s="1" customFormat="1" ht="15.75">
      <c r="B25" s="20">
        <v>22</v>
      </c>
      <c r="C25" s="8" t="s">
        <v>24</v>
      </c>
      <c r="D25" s="9">
        <v>3062</v>
      </c>
      <c r="E25" s="9">
        <v>65</v>
      </c>
      <c r="F25" s="9"/>
      <c r="G25" s="9"/>
      <c r="H25" s="9"/>
      <c r="I25" s="56"/>
      <c r="J25" s="9"/>
      <c r="K25" s="55">
        <f t="shared" si="0"/>
        <v>0</v>
      </c>
      <c r="L25" s="52">
        <v>0.15</v>
      </c>
      <c r="M25" s="55">
        <f t="shared" si="1"/>
        <v>0</v>
      </c>
      <c r="N25" s="54">
        <f t="shared" si="2"/>
        <v>0</v>
      </c>
    </row>
    <row r="26" spans="2:14" s="1" customFormat="1" ht="16.5" thickBot="1">
      <c r="B26" s="22">
        <v>23</v>
      </c>
      <c r="C26" s="14" t="s">
        <v>5</v>
      </c>
      <c r="D26" s="15" t="s">
        <v>25</v>
      </c>
      <c r="E26" s="15" t="s">
        <v>79</v>
      </c>
      <c r="F26" s="9"/>
      <c r="G26" s="9"/>
      <c r="H26" s="9"/>
      <c r="I26" s="56"/>
      <c r="J26" s="15"/>
      <c r="K26" s="55">
        <f>F26+G26+H26+I26+J26</f>
        <v>0</v>
      </c>
      <c r="L26" s="53">
        <v>0.15</v>
      </c>
      <c r="M26" s="55">
        <f t="shared" si="1"/>
        <v>0</v>
      </c>
      <c r="N26" s="54">
        <f t="shared" si="2"/>
        <v>0</v>
      </c>
    </row>
    <row r="27" spans="2:14" s="1" customFormat="1" ht="38.25" customHeight="1" thickBot="1">
      <c r="B27" s="49" t="s">
        <v>85</v>
      </c>
      <c r="C27" s="14"/>
      <c r="D27" s="15"/>
      <c r="E27" s="15"/>
      <c r="F27" s="15"/>
      <c r="G27" s="14"/>
      <c r="H27" s="14"/>
      <c r="I27" s="14"/>
      <c r="J27" s="14"/>
      <c r="K27" s="58">
        <f>SUM(K4:K26)</f>
        <v>0</v>
      </c>
      <c r="L27" s="14"/>
      <c r="M27" s="57">
        <f>M4+M5+M6+M7+M8+M9+M10+M11+M12+M13+M14+M15+M17+M16++M18+M19+M20++M21+M22+M23+M24+M25+M26</f>
        <v>0</v>
      </c>
      <c r="N27" s="59">
        <f>SUM(N4:N26)</f>
        <v>0</v>
      </c>
    </row>
    <row r="28" spans="2:14" s="1" customFormat="1" ht="12.75" customHeight="1">
      <c r="B28" s="45"/>
      <c r="C28" s="46"/>
      <c r="D28" s="45"/>
      <c r="E28" s="45"/>
      <c r="F28" s="45"/>
      <c r="G28" s="46"/>
      <c r="H28" s="46"/>
      <c r="I28" s="46"/>
      <c r="J28" s="46"/>
      <c r="K28" s="46"/>
      <c r="L28" s="46"/>
      <c r="M28" s="46"/>
      <c r="N28" s="47"/>
    </row>
    <row r="29" spans="2:14" s="1" customFormat="1" ht="12.75">
      <c r="B29" s="2"/>
      <c r="N29" s="2"/>
    </row>
    <row r="30" spans="2:14" s="1" customFormat="1" ht="26.25" customHeight="1">
      <c r="B30" s="19" t="s">
        <v>35</v>
      </c>
      <c r="C30" s="19"/>
      <c r="D30" s="23"/>
      <c r="E30" s="23"/>
      <c r="F30" s="23"/>
      <c r="N30" s="2"/>
    </row>
    <row r="31" spans="2:14" s="1" customFormat="1" ht="14.25" customHeight="1">
      <c r="B31" s="23" t="s">
        <v>36</v>
      </c>
      <c r="C31" s="23"/>
      <c r="D31" s="23"/>
      <c r="E31" s="23"/>
      <c r="F31" s="23"/>
      <c r="N31" s="2"/>
    </row>
    <row r="32" spans="2:14" s="1" customFormat="1" ht="15">
      <c r="B32" s="23" t="s">
        <v>37</v>
      </c>
      <c r="C32" s="23"/>
      <c r="D32" s="23"/>
      <c r="E32" s="23"/>
      <c r="F32" s="23"/>
      <c r="N32" s="2"/>
    </row>
    <row r="33" spans="2:14" s="1" customFormat="1" ht="15">
      <c r="B33" s="23" t="s">
        <v>38</v>
      </c>
      <c r="C33" s="23"/>
      <c r="D33" s="23"/>
      <c r="E33" s="23"/>
      <c r="F33" s="23"/>
      <c r="N33" s="2"/>
    </row>
    <row r="34" spans="2:14" ht="15">
      <c r="B34" s="24" t="s">
        <v>39</v>
      </c>
      <c r="C34" s="24"/>
      <c r="D34" s="25"/>
      <c r="E34" s="25"/>
      <c r="F34" s="25"/>
      <c r="G34" s="1"/>
      <c r="H34" s="1"/>
      <c r="I34" s="1"/>
      <c r="J34" s="1"/>
      <c r="K34" s="1"/>
      <c r="L34" s="1"/>
      <c r="M34" s="1"/>
      <c r="N34" s="2"/>
    </row>
    <row r="35" spans="2:6" ht="15">
      <c r="B35" s="26" t="s">
        <v>40</v>
      </c>
      <c r="C35" s="26"/>
      <c r="D35" s="26"/>
      <c r="E35" s="26"/>
      <c r="F35" s="26"/>
    </row>
    <row r="36" spans="2:6" ht="15">
      <c r="B36" s="26" t="s">
        <v>41</v>
      </c>
      <c r="C36" s="26"/>
      <c r="D36" s="26"/>
      <c r="E36" s="26"/>
      <c r="F36" s="26"/>
    </row>
    <row r="37" spans="2:6" ht="15">
      <c r="B37" s="26" t="s">
        <v>42</v>
      </c>
      <c r="C37" s="26"/>
      <c r="D37" s="26"/>
      <c r="E37" s="26"/>
      <c r="F37" s="26"/>
    </row>
    <row r="38" spans="2:6" ht="15">
      <c r="B38" s="27" t="s">
        <v>43</v>
      </c>
      <c r="C38" s="27"/>
      <c r="D38" s="26"/>
      <c r="E38" s="26"/>
      <c r="F38" s="26"/>
    </row>
    <row r="39" spans="2:6" ht="15">
      <c r="B39" s="26" t="s">
        <v>44</v>
      </c>
      <c r="C39" s="26"/>
      <c r="D39" s="26"/>
      <c r="E39" s="26"/>
      <c r="F39" s="26"/>
    </row>
    <row r="40" spans="2:6" ht="15">
      <c r="B40" s="26" t="s">
        <v>84</v>
      </c>
      <c r="C40" s="26"/>
      <c r="D40" s="26"/>
      <c r="E40" s="26"/>
      <c r="F40" s="26"/>
    </row>
    <row r="41" spans="2:6" ht="15">
      <c r="B41" s="26"/>
      <c r="C41" s="26"/>
      <c r="D41" s="26"/>
      <c r="E41" s="26"/>
      <c r="F41" s="26"/>
    </row>
  </sheetData>
  <mergeCells count="1">
    <mergeCell ref="B2:N2"/>
  </mergeCells>
  <printOptions/>
  <pageMargins left="0.7086614173228347" right="0.7086614173228347" top="0.7874015748031497" bottom="0.3937007874015748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 topLeftCell="A1">
      <selection activeCell="L19" sqref="L19"/>
    </sheetView>
  </sheetViews>
  <sheetFormatPr defaultColWidth="9.140625" defaultRowHeight="15"/>
  <cols>
    <col min="1" max="1" width="2.421875" style="3" customWidth="1"/>
    <col min="2" max="2" width="17.421875" style="3" customWidth="1"/>
    <col min="3" max="3" width="21.28125" style="3" customWidth="1"/>
    <col min="4" max="4" width="18.57421875" style="3" customWidth="1"/>
    <col min="5" max="5" width="15.57421875" style="4" customWidth="1"/>
    <col min="6" max="6" width="18.7109375" style="4" customWidth="1"/>
    <col min="7" max="7" width="14.00390625" style="4" customWidth="1"/>
    <col min="8" max="8" width="15.00390625" style="7" customWidth="1"/>
    <col min="9" max="9" width="12.7109375" style="3" customWidth="1"/>
    <col min="10" max="12" width="13.140625" style="3" customWidth="1"/>
    <col min="13" max="13" width="11.7109375" style="3" customWidth="1"/>
    <col min="14" max="14" width="14.7109375" style="18" customWidth="1"/>
    <col min="15" max="16384" width="9.140625" style="3" customWidth="1"/>
  </cols>
  <sheetData>
    <row r="1" ht="21.75" customHeight="1">
      <c r="B1" s="3" t="s">
        <v>77</v>
      </c>
    </row>
    <row r="2" spans="2:14" ht="24.75" customHeight="1" thickBot="1">
      <c r="B2" s="51" t="s">
        <v>48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79.5" customHeight="1" thickBot="1">
      <c r="B3" s="35" t="s">
        <v>17</v>
      </c>
      <c r="C3" s="36" t="s">
        <v>15</v>
      </c>
      <c r="D3" s="37" t="s">
        <v>0</v>
      </c>
      <c r="E3" s="38" t="s">
        <v>34</v>
      </c>
      <c r="F3" s="38" t="s">
        <v>75</v>
      </c>
      <c r="G3" s="38" t="s">
        <v>72</v>
      </c>
      <c r="H3" s="38" t="s">
        <v>59</v>
      </c>
      <c r="I3" s="38" t="s">
        <v>18</v>
      </c>
      <c r="J3" s="38" t="s">
        <v>74</v>
      </c>
      <c r="K3" s="38" t="s">
        <v>81</v>
      </c>
      <c r="L3" s="38" t="s">
        <v>80</v>
      </c>
      <c r="M3" s="50" t="s">
        <v>90</v>
      </c>
      <c r="N3" s="43" t="s">
        <v>91</v>
      </c>
    </row>
    <row r="4" spans="1:14" ht="19.5" customHeight="1">
      <c r="A4" s="5"/>
      <c r="B4" s="31">
        <v>24</v>
      </c>
      <c r="C4" s="32" t="s">
        <v>49</v>
      </c>
      <c r="D4" s="33">
        <v>7</v>
      </c>
      <c r="E4" s="33">
        <v>9</v>
      </c>
      <c r="F4" s="33"/>
      <c r="G4" s="32"/>
      <c r="H4" s="32"/>
      <c r="I4" s="34"/>
      <c r="J4" s="34"/>
      <c r="K4" s="34">
        <f>F4+G4+H4+I4+J4</f>
        <v>0</v>
      </c>
      <c r="L4" s="34">
        <v>0.15</v>
      </c>
      <c r="M4" s="34">
        <f>K4*L4</f>
        <v>0</v>
      </c>
      <c r="N4" s="64">
        <f>K4+M4</f>
        <v>0</v>
      </c>
    </row>
    <row r="5" spans="2:14" s="6" customFormat="1" ht="15">
      <c r="B5" s="20">
        <v>25</v>
      </c>
      <c r="C5" s="8" t="s">
        <v>50</v>
      </c>
      <c r="D5" s="9">
        <v>72</v>
      </c>
      <c r="E5" s="9">
        <v>71</v>
      </c>
      <c r="F5" s="33"/>
      <c r="G5" s="32"/>
      <c r="H5" s="32"/>
      <c r="I5" s="34"/>
      <c r="J5" s="34"/>
      <c r="K5" s="34">
        <f aca="true" t="shared" si="0" ref="K5:K18">F5+G5+H5+I5+J5</f>
        <v>0</v>
      </c>
      <c r="L5" s="10">
        <v>0.15</v>
      </c>
      <c r="M5" s="34">
        <f aca="true" t="shared" si="1" ref="M5:M18">K5*L5</f>
        <v>0</v>
      </c>
      <c r="N5" s="64">
        <f aca="true" t="shared" si="2" ref="N5:N18">K5+M5</f>
        <v>0</v>
      </c>
    </row>
    <row r="6" spans="1:14" ht="13.5" customHeight="1">
      <c r="A6" s="5"/>
      <c r="B6" s="20">
        <v>26</v>
      </c>
      <c r="C6" s="8" t="s">
        <v>51</v>
      </c>
      <c r="D6" s="9">
        <v>158</v>
      </c>
      <c r="E6" s="9">
        <v>94</v>
      </c>
      <c r="F6" s="33"/>
      <c r="G6" s="32"/>
      <c r="H6" s="32"/>
      <c r="I6" s="34"/>
      <c r="J6" s="34"/>
      <c r="K6" s="34">
        <f t="shared" si="0"/>
        <v>0</v>
      </c>
      <c r="L6" s="8">
        <v>0.15</v>
      </c>
      <c r="M6" s="34">
        <f t="shared" si="1"/>
        <v>0</v>
      </c>
      <c r="N6" s="64">
        <f t="shared" si="2"/>
        <v>0</v>
      </c>
    </row>
    <row r="7" spans="1:14" ht="13.5" customHeight="1">
      <c r="A7" s="5"/>
      <c r="B7" s="20">
        <v>27</v>
      </c>
      <c r="C7" s="8" t="s">
        <v>7</v>
      </c>
      <c r="D7" s="9">
        <v>159</v>
      </c>
      <c r="E7" s="9">
        <v>94</v>
      </c>
      <c r="F7" s="33"/>
      <c r="G7" s="32"/>
      <c r="H7" s="32"/>
      <c r="I7" s="34"/>
      <c r="J7" s="34"/>
      <c r="K7" s="34">
        <f t="shared" si="0"/>
        <v>0</v>
      </c>
      <c r="L7" s="8">
        <v>0.15</v>
      </c>
      <c r="M7" s="34">
        <f t="shared" si="1"/>
        <v>0</v>
      </c>
      <c r="N7" s="64">
        <f t="shared" si="2"/>
        <v>0</v>
      </c>
    </row>
    <row r="8" spans="2:14" s="1" customFormat="1" ht="15">
      <c r="B8" s="20">
        <v>28</v>
      </c>
      <c r="C8" s="8" t="s">
        <v>52</v>
      </c>
      <c r="D8" s="9">
        <v>689</v>
      </c>
      <c r="E8" s="9">
        <v>60</v>
      </c>
      <c r="F8" s="33"/>
      <c r="G8" s="32"/>
      <c r="H8" s="32"/>
      <c r="I8" s="34"/>
      <c r="J8" s="34"/>
      <c r="K8" s="34">
        <f t="shared" si="0"/>
        <v>0</v>
      </c>
      <c r="L8" s="8">
        <v>0.15</v>
      </c>
      <c r="M8" s="34">
        <f t="shared" si="1"/>
        <v>0</v>
      </c>
      <c r="N8" s="64">
        <f t="shared" si="2"/>
        <v>0</v>
      </c>
    </row>
    <row r="9" spans="2:14" s="1" customFormat="1" ht="15">
      <c r="B9" s="20">
        <v>29</v>
      </c>
      <c r="C9" s="8" t="s">
        <v>9</v>
      </c>
      <c r="D9" s="9">
        <v>799</v>
      </c>
      <c r="E9" s="9">
        <v>68</v>
      </c>
      <c r="F9" s="33"/>
      <c r="G9" s="32"/>
      <c r="H9" s="32"/>
      <c r="I9" s="34"/>
      <c r="J9" s="34"/>
      <c r="K9" s="34">
        <f t="shared" si="0"/>
        <v>0</v>
      </c>
      <c r="L9" s="8">
        <v>0.15</v>
      </c>
      <c r="M9" s="34">
        <f t="shared" si="1"/>
        <v>0</v>
      </c>
      <c r="N9" s="64">
        <f t="shared" si="2"/>
        <v>0</v>
      </c>
    </row>
    <row r="10" spans="2:14" s="1" customFormat="1" ht="15">
      <c r="B10" s="20">
        <v>30</v>
      </c>
      <c r="C10" s="8" t="s">
        <v>4</v>
      </c>
      <c r="D10" s="9">
        <v>1166</v>
      </c>
      <c r="E10" s="9">
        <v>11</v>
      </c>
      <c r="F10" s="33"/>
      <c r="G10" s="32"/>
      <c r="H10" s="32"/>
      <c r="I10" s="34"/>
      <c r="J10" s="34"/>
      <c r="K10" s="34">
        <f t="shared" si="0"/>
        <v>0</v>
      </c>
      <c r="L10" s="8">
        <v>0.15</v>
      </c>
      <c r="M10" s="34">
        <f t="shared" si="1"/>
        <v>0</v>
      </c>
      <c r="N10" s="64">
        <f t="shared" si="2"/>
        <v>0</v>
      </c>
    </row>
    <row r="11" spans="2:14" s="1" customFormat="1" ht="15">
      <c r="B11" s="20">
        <v>31</v>
      </c>
      <c r="C11" s="8" t="s">
        <v>13</v>
      </c>
      <c r="D11" s="9" t="s">
        <v>53</v>
      </c>
      <c r="E11" s="9">
        <v>77</v>
      </c>
      <c r="F11" s="33"/>
      <c r="G11" s="32"/>
      <c r="H11" s="32"/>
      <c r="I11" s="34"/>
      <c r="J11" s="34"/>
      <c r="K11" s="34">
        <f t="shared" si="0"/>
        <v>0</v>
      </c>
      <c r="L11" s="8">
        <v>0.15</v>
      </c>
      <c r="M11" s="34">
        <f t="shared" si="1"/>
        <v>0</v>
      </c>
      <c r="N11" s="64">
        <f t="shared" si="2"/>
        <v>0</v>
      </c>
    </row>
    <row r="12" spans="2:14" s="1" customFormat="1" ht="15">
      <c r="B12" s="20">
        <v>32</v>
      </c>
      <c r="C12" s="8" t="s">
        <v>13</v>
      </c>
      <c r="D12" s="9" t="s">
        <v>54</v>
      </c>
      <c r="E12" s="9">
        <v>53</v>
      </c>
      <c r="F12" s="33"/>
      <c r="G12" s="32"/>
      <c r="H12" s="32"/>
      <c r="I12" s="34"/>
      <c r="J12" s="34"/>
      <c r="K12" s="34">
        <f t="shared" si="0"/>
        <v>0</v>
      </c>
      <c r="L12" s="8">
        <v>0.15</v>
      </c>
      <c r="M12" s="34">
        <f t="shared" si="1"/>
        <v>0</v>
      </c>
      <c r="N12" s="64">
        <f t="shared" si="2"/>
        <v>0</v>
      </c>
    </row>
    <row r="13" spans="2:14" s="1" customFormat="1" ht="15">
      <c r="B13" s="21">
        <v>33</v>
      </c>
      <c r="C13" s="8" t="s">
        <v>33</v>
      </c>
      <c r="D13" s="11">
        <v>146</v>
      </c>
      <c r="E13" s="9">
        <v>53</v>
      </c>
      <c r="F13" s="33"/>
      <c r="G13" s="32"/>
      <c r="H13" s="32"/>
      <c r="I13" s="34"/>
      <c r="J13" s="34"/>
      <c r="K13" s="34">
        <f t="shared" si="0"/>
        <v>0</v>
      </c>
      <c r="L13" s="8">
        <v>0.15</v>
      </c>
      <c r="M13" s="34">
        <f t="shared" si="1"/>
        <v>0</v>
      </c>
      <c r="N13" s="64">
        <f t="shared" si="2"/>
        <v>0</v>
      </c>
    </row>
    <row r="14" spans="2:14" s="1" customFormat="1" ht="15">
      <c r="B14" s="21">
        <v>34</v>
      </c>
      <c r="C14" s="8" t="s">
        <v>33</v>
      </c>
      <c r="D14" s="11">
        <v>147</v>
      </c>
      <c r="E14" s="9">
        <v>53</v>
      </c>
      <c r="F14" s="33"/>
      <c r="G14" s="32"/>
      <c r="H14" s="32"/>
      <c r="I14" s="34"/>
      <c r="J14" s="34"/>
      <c r="K14" s="34">
        <f t="shared" si="0"/>
        <v>0</v>
      </c>
      <c r="L14" s="8">
        <v>0.15</v>
      </c>
      <c r="M14" s="34">
        <f t="shared" si="1"/>
        <v>0</v>
      </c>
      <c r="N14" s="64">
        <f t="shared" si="2"/>
        <v>0</v>
      </c>
    </row>
    <row r="15" spans="2:14" s="1" customFormat="1" ht="15">
      <c r="B15" s="20">
        <v>35</v>
      </c>
      <c r="C15" s="8" t="s">
        <v>8</v>
      </c>
      <c r="D15" s="9">
        <v>882</v>
      </c>
      <c r="E15" s="9">
        <v>75</v>
      </c>
      <c r="F15" s="33"/>
      <c r="G15" s="32"/>
      <c r="H15" s="32"/>
      <c r="I15" s="34"/>
      <c r="J15" s="34"/>
      <c r="K15" s="34">
        <f t="shared" si="0"/>
        <v>0</v>
      </c>
      <c r="L15" s="8">
        <v>0.15</v>
      </c>
      <c r="M15" s="34">
        <f t="shared" si="1"/>
        <v>0</v>
      </c>
      <c r="N15" s="64">
        <f t="shared" si="2"/>
        <v>0</v>
      </c>
    </row>
    <row r="16" spans="2:14" s="1" customFormat="1" ht="15">
      <c r="B16" s="20">
        <v>36</v>
      </c>
      <c r="C16" s="8" t="s">
        <v>14</v>
      </c>
      <c r="D16" s="9" t="s">
        <v>55</v>
      </c>
      <c r="E16" s="9" t="s">
        <v>56</v>
      </c>
      <c r="F16" s="33"/>
      <c r="G16" s="32"/>
      <c r="H16" s="32"/>
      <c r="I16" s="34"/>
      <c r="J16" s="34"/>
      <c r="K16" s="34">
        <f t="shared" si="0"/>
        <v>0</v>
      </c>
      <c r="L16" s="8">
        <v>0.15</v>
      </c>
      <c r="M16" s="34">
        <f t="shared" si="1"/>
        <v>0</v>
      </c>
      <c r="N16" s="64">
        <f t="shared" si="2"/>
        <v>0</v>
      </c>
    </row>
    <row r="17" spans="2:14" s="1" customFormat="1" ht="15">
      <c r="B17" s="20">
        <v>37</v>
      </c>
      <c r="C17" s="8" t="s">
        <v>14</v>
      </c>
      <c r="D17" s="9" t="s">
        <v>57</v>
      </c>
      <c r="E17" s="9" t="s">
        <v>56</v>
      </c>
      <c r="F17" s="33"/>
      <c r="G17" s="32"/>
      <c r="H17" s="32"/>
      <c r="I17" s="34"/>
      <c r="J17" s="34"/>
      <c r="K17" s="34">
        <f t="shared" si="0"/>
        <v>0</v>
      </c>
      <c r="L17" s="8">
        <v>0.15</v>
      </c>
      <c r="M17" s="34">
        <f t="shared" si="1"/>
        <v>0</v>
      </c>
      <c r="N17" s="64">
        <f t="shared" si="2"/>
        <v>0</v>
      </c>
    </row>
    <row r="18" spans="2:14" s="1" customFormat="1" ht="15.75" thickBot="1">
      <c r="B18" s="22">
        <v>38</v>
      </c>
      <c r="C18" s="14" t="s">
        <v>14</v>
      </c>
      <c r="D18" s="15" t="s">
        <v>58</v>
      </c>
      <c r="E18" s="15" t="s">
        <v>56</v>
      </c>
      <c r="F18" s="33"/>
      <c r="G18" s="32"/>
      <c r="H18" s="32"/>
      <c r="I18" s="34"/>
      <c r="J18" s="34"/>
      <c r="K18" s="34">
        <f t="shared" si="0"/>
        <v>0</v>
      </c>
      <c r="L18" s="14">
        <v>0.15</v>
      </c>
      <c r="M18" s="34">
        <f t="shared" si="1"/>
        <v>0</v>
      </c>
      <c r="N18" s="64">
        <f t="shared" si="2"/>
        <v>0</v>
      </c>
    </row>
    <row r="19" spans="2:14" s="1" customFormat="1" ht="30.75" customHeight="1" thickBot="1">
      <c r="B19" s="48" t="s">
        <v>85</v>
      </c>
      <c r="C19" s="14"/>
      <c r="D19" s="15"/>
      <c r="E19" s="15"/>
      <c r="F19" s="15"/>
      <c r="G19" s="14"/>
      <c r="H19" s="14"/>
      <c r="I19" s="14"/>
      <c r="J19" s="14"/>
      <c r="K19" s="14">
        <f>SUM(K4:K18)</f>
        <v>0</v>
      </c>
      <c r="L19" s="14"/>
      <c r="M19" s="14">
        <f aca="true" t="shared" si="3" ref="L19:N19">SUM(M4:M18)</f>
        <v>0</v>
      </c>
      <c r="N19" s="14">
        <f t="shared" si="3"/>
        <v>0</v>
      </c>
    </row>
    <row r="20" spans="2:14" s="1" customFormat="1" ht="12.75">
      <c r="B20" s="2"/>
      <c r="N20" s="2"/>
    </row>
    <row r="21" spans="2:14" s="1" customFormat="1" ht="15">
      <c r="B21" s="19" t="s">
        <v>35</v>
      </c>
      <c r="C21" s="19"/>
      <c r="D21" s="23"/>
      <c r="E21" s="23"/>
      <c r="F21" s="23"/>
      <c r="N21" s="2"/>
    </row>
    <row r="22" spans="2:14" s="1" customFormat="1" ht="15">
      <c r="B22" s="23" t="s">
        <v>36</v>
      </c>
      <c r="C22" s="23"/>
      <c r="D22" s="23"/>
      <c r="E22" s="23"/>
      <c r="F22" s="23"/>
      <c r="N22" s="2"/>
    </row>
    <row r="23" spans="2:14" s="6" customFormat="1" ht="15">
      <c r="B23" s="23" t="s">
        <v>37</v>
      </c>
      <c r="C23" s="23"/>
      <c r="D23" s="23"/>
      <c r="E23" s="23"/>
      <c r="F23" s="23"/>
      <c r="G23" s="1"/>
      <c r="H23" s="1"/>
      <c r="I23" s="1"/>
      <c r="J23" s="1"/>
      <c r="K23" s="1"/>
      <c r="L23" s="1"/>
      <c r="M23" s="1"/>
      <c r="N23" s="2"/>
    </row>
    <row r="24" spans="2:14" s="1" customFormat="1" ht="15">
      <c r="B24" s="23" t="s">
        <v>38</v>
      </c>
      <c r="C24" s="23"/>
      <c r="D24" s="23"/>
      <c r="E24" s="23"/>
      <c r="F24" s="23"/>
      <c r="N24" s="2"/>
    </row>
    <row r="25" spans="2:14" s="1" customFormat="1" ht="15">
      <c r="B25" s="24" t="s">
        <v>39</v>
      </c>
      <c r="C25" s="24"/>
      <c r="D25" s="25"/>
      <c r="E25" s="25"/>
      <c r="F25" s="25"/>
      <c r="N25" s="2"/>
    </row>
    <row r="26" spans="2:14" s="1" customFormat="1" ht="15">
      <c r="B26" s="26" t="s">
        <v>40</v>
      </c>
      <c r="C26" s="26"/>
      <c r="D26" s="26"/>
      <c r="E26" s="26"/>
      <c r="F26" s="26"/>
      <c r="G26" s="3"/>
      <c r="H26" s="3"/>
      <c r="I26" s="3"/>
      <c r="J26" s="3"/>
      <c r="K26" s="3"/>
      <c r="L26" s="3"/>
      <c r="M26" s="3"/>
      <c r="N26" s="18"/>
    </row>
    <row r="27" spans="2:14" s="1" customFormat="1" ht="15">
      <c r="B27" s="26" t="s">
        <v>41</v>
      </c>
      <c r="C27" s="26"/>
      <c r="D27" s="26"/>
      <c r="E27" s="26"/>
      <c r="F27" s="26"/>
      <c r="G27" s="3"/>
      <c r="H27" s="3"/>
      <c r="I27" s="3"/>
      <c r="J27" s="3"/>
      <c r="K27" s="3"/>
      <c r="L27" s="3"/>
      <c r="M27" s="3"/>
      <c r="N27" s="18"/>
    </row>
    <row r="28" spans="2:14" s="1" customFormat="1" ht="15">
      <c r="B28" s="26" t="s">
        <v>42</v>
      </c>
      <c r="C28" s="26"/>
      <c r="D28" s="26"/>
      <c r="E28" s="26"/>
      <c r="F28" s="26"/>
      <c r="G28" s="3"/>
      <c r="H28" s="3"/>
      <c r="I28" s="3"/>
      <c r="J28" s="3"/>
      <c r="K28" s="3"/>
      <c r="L28" s="3"/>
      <c r="M28" s="3"/>
      <c r="N28" s="18"/>
    </row>
    <row r="29" spans="2:14" s="1" customFormat="1" ht="15">
      <c r="B29" s="27" t="s">
        <v>43</v>
      </c>
      <c r="C29" s="27"/>
      <c r="D29" s="26"/>
      <c r="E29" s="26"/>
      <c r="F29" s="26"/>
      <c r="G29" s="3"/>
      <c r="H29" s="3"/>
      <c r="I29" s="3"/>
      <c r="J29" s="3"/>
      <c r="K29" s="3"/>
      <c r="L29" s="3"/>
      <c r="M29" s="3"/>
      <c r="N29" s="18"/>
    </row>
    <row r="30" spans="2:14" s="1" customFormat="1" ht="15">
      <c r="B30" s="26" t="s">
        <v>44</v>
      </c>
      <c r="C30" s="26"/>
      <c r="D30" s="26"/>
      <c r="E30" s="26"/>
      <c r="F30" s="26"/>
      <c r="G30" s="3"/>
      <c r="H30" s="3"/>
      <c r="I30" s="3"/>
      <c r="J30" s="3"/>
      <c r="K30" s="3"/>
      <c r="L30" s="3"/>
      <c r="M30" s="3"/>
      <c r="N30" s="18"/>
    </row>
    <row r="31" spans="2:14" s="1" customFormat="1" ht="20.25" customHeight="1">
      <c r="B31" s="26" t="s">
        <v>45</v>
      </c>
      <c r="C31" s="26"/>
      <c r="D31" s="26"/>
      <c r="E31" s="26"/>
      <c r="F31" s="26"/>
      <c r="G31" s="3"/>
      <c r="H31" s="3"/>
      <c r="I31" s="3"/>
      <c r="J31" s="3"/>
      <c r="K31" s="3"/>
      <c r="L31" s="3"/>
      <c r="M31" s="3"/>
      <c r="N31" s="18"/>
    </row>
    <row r="32" spans="2:14" s="1" customFormat="1" ht="18.75" customHeight="1">
      <c r="B32" s="26" t="s">
        <v>60</v>
      </c>
      <c r="C32" s="26"/>
      <c r="D32" s="26"/>
      <c r="E32" s="26"/>
      <c r="F32" s="26"/>
      <c r="G32" s="3"/>
      <c r="H32" s="3"/>
      <c r="I32" s="3"/>
      <c r="J32" s="3"/>
      <c r="K32" s="3"/>
      <c r="L32" s="3"/>
      <c r="M32" s="3"/>
      <c r="N32" s="18"/>
    </row>
  </sheetData>
  <mergeCells count="1">
    <mergeCell ref="B2:N2"/>
  </mergeCells>
  <printOptions/>
  <pageMargins left="0.7086614173228347" right="0.7086614173228347" top="0.5905511811023623" bottom="0.3937007874015748" header="0.31496062992125984" footer="0.31496062992125984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workbookViewId="0" topLeftCell="A1">
      <selection activeCell="K7" sqref="K7"/>
    </sheetView>
  </sheetViews>
  <sheetFormatPr defaultColWidth="9.140625" defaultRowHeight="15"/>
  <cols>
    <col min="1" max="1" width="8.421875" style="0" customWidth="1"/>
    <col min="2" max="2" width="10.00390625" style="0" customWidth="1"/>
    <col min="3" max="3" width="5.7109375" style="0" customWidth="1"/>
    <col min="5" max="5" width="14.7109375" style="0" customWidth="1"/>
    <col min="6" max="6" width="12.00390625" style="0" customWidth="1"/>
    <col min="7" max="7" width="10.28125" style="0" customWidth="1"/>
    <col min="8" max="8" width="12.00390625" style="0" customWidth="1"/>
    <col min="9" max="9" width="10.7109375" style="0" customWidth="1"/>
    <col min="10" max="10" width="9.140625" style="0" customWidth="1"/>
    <col min="11" max="13" width="11.7109375" style="0" customWidth="1"/>
    <col min="14" max="14" width="10.57421875" style="0" customWidth="1"/>
    <col min="15" max="15" width="12.00390625" style="0" customWidth="1"/>
  </cols>
  <sheetData>
    <row r="2" ht="15">
      <c r="A2" t="s">
        <v>76</v>
      </c>
    </row>
    <row r="3" spans="1:15" ht="21.75" thickBot="1">
      <c r="A3" s="51" t="s">
        <v>70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64.5" customHeight="1">
      <c r="A4" s="39" t="s">
        <v>17</v>
      </c>
      <c r="B4" s="40" t="s">
        <v>61</v>
      </c>
      <c r="C4" s="41" t="s">
        <v>0</v>
      </c>
      <c r="D4" s="40" t="s">
        <v>34</v>
      </c>
      <c r="E4" s="40" t="s">
        <v>75</v>
      </c>
      <c r="F4" s="40" t="s">
        <v>73</v>
      </c>
      <c r="G4" s="40" t="s">
        <v>63</v>
      </c>
      <c r="H4" s="40" t="s">
        <v>18</v>
      </c>
      <c r="I4" s="40" t="s">
        <v>64</v>
      </c>
      <c r="J4" s="40" t="s">
        <v>65</v>
      </c>
      <c r="K4" s="40" t="s">
        <v>74</v>
      </c>
      <c r="L4" s="40" t="s">
        <v>28</v>
      </c>
      <c r="M4" s="44" t="s">
        <v>80</v>
      </c>
      <c r="N4" s="50" t="s">
        <v>90</v>
      </c>
      <c r="O4" s="43" t="s">
        <v>91</v>
      </c>
    </row>
    <row r="5" spans="1:15" ht="21" customHeight="1" thickBot="1">
      <c r="A5" s="22">
        <v>39</v>
      </c>
      <c r="B5" s="14" t="s">
        <v>62</v>
      </c>
      <c r="C5" s="15">
        <v>39</v>
      </c>
      <c r="D5" s="15">
        <v>1</v>
      </c>
      <c r="E5" s="15"/>
      <c r="F5" s="15"/>
      <c r="G5" s="15"/>
      <c r="H5" s="15"/>
      <c r="I5" s="15"/>
      <c r="J5" s="15"/>
      <c r="K5" s="15"/>
      <c r="L5" s="15">
        <f>SUM(E5:K5)</f>
        <v>0</v>
      </c>
      <c r="M5" s="15">
        <v>0.15</v>
      </c>
      <c r="N5" s="15">
        <f>L5*M5</f>
        <v>0</v>
      </c>
      <c r="O5" s="65">
        <f>L5+N5</f>
        <v>0</v>
      </c>
    </row>
    <row r="7" spans="1:7" ht="15">
      <c r="A7" s="19" t="s">
        <v>35</v>
      </c>
      <c r="B7" s="19"/>
      <c r="C7" s="23"/>
      <c r="D7" s="23"/>
      <c r="E7" s="23"/>
      <c r="F7" s="23"/>
      <c r="G7" s="23"/>
    </row>
    <row r="8" spans="1:7" ht="15">
      <c r="A8" s="23" t="s">
        <v>66</v>
      </c>
      <c r="B8" s="23"/>
      <c r="C8" s="23"/>
      <c r="D8" s="23"/>
      <c r="E8" s="23"/>
      <c r="F8" s="23"/>
      <c r="G8" s="23"/>
    </row>
    <row r="9" spans="1:7" ht="15">
      <c r="A9" s="23" t="s">
        <v>46</v>
      </c>
      <c r="B9" s="23"/>
      <c r="C9" s="23"/>
      <c r="D9" s="23"/>
      <c r="E9" s="23"/>
      <c r="F9" s="23"/>
      <c r="G9" s="23"/>
    </row>
    <row r="10" spans="1:7" ht="15">
      <c r="A10" s="28" t="s">
        <v>39</v>
      </c>
      <c r="B10" s="28"/>
      <c r="C10" s="29"/>
      <c r="D10" s="29"/>
      <c r="E10" s="29"/>
      <c r="F10" s="23"/>
      <c r="G10" s="23"/>
    </row>
    <row r="11" spans="1:7" ht="15">
      <c r="A11" s="29" t="s">
        <v>40</v>
      </c>
      <c r="B11" s="29"/>
      <c r="C11" s="29"/>
      <c r="D11" s="29"/>
      <c r="E11" s="29"/>
      <c r="F11" s="23"/>
      <c r="G11" s="23"/>
    </row>
    <row r="12" spans="1:7" ht="15">
      <c r="A12" s="29" t="s">
        <v>67</v>
      </c>
      <c r="B12" s="29"/>
      <c r="C12" s="29"/>
      <c r="D12" s="29"/>
      <c r="E12" s="29"/>
      <c r="F12" s="23"/>
      <c r="G12" s="23"/>
    </row>
    <row r="13" spans="1:7" ht="15">
      <c r="A13" s="29" t="s">
        <v>68</v>
      </c>
      <c r="B13" s="29"/>
      <c r="C13" s="29"/>
      <c r="D13" s="29"/>
      <c r="E13" s="29"/>
      <c r="F13" s="23"/>
      <c r="G13" s="23"/>
    </row>
    <row r="14" spans="1:7" ht="15">
      <c r="A14" s="28" t="s">
        <v>43</v>
      </c>
      <c r="B14" s="28"/>
      <c r="C14" s="29"/>
      <c r="D14" s="29"/>
      <c r="E14" s="29"/>
      <c r="F14" s="23"/>
      <c r="G14" s="23"/>
    </row>
    <row r="15" spans="1:7" ht="15">
      <c r="A15" s="29" t="s">
        <v>44</v>
      </c>
      <c r="B15" s="29"/>
      <c r="C15" s="29"/>
      <c r="D15" s="29"/>
      <c r="E15" s="29"/>
      <c r="F15" s="23"/>
      <c r="G15" s="23"/>
    </row>
    <row r="16" spans="1:7" ht="15">
      <c r="A16" s="29" t="s">
        <v>45</v>
      </c>
      <c r="B16" s="29"/>
      <c r="C16" s="29"/>
      <c r="D16" s="29"/>
      <c r="E16" s="29"/>
      <c r="F16" s="23"/>
      <c r="G16" s="23"/>
    </row>
    <row r="17" spans="1:7" ht="15">
      <c r="A17" s="29" t="s">
        <v>69</v>
      </c>
      <c r="B17" s="29"/>
      <c r="C17" s="29"/>
      <c r="D17" s="29"/>
      <c r="E17" s="29"/>
      <c r="F17" s="23"/>
      <c r="G17" s="23"/>
    </row>
    <row r="18" spans="1:7" ht="15">
      <c r="A18" s="23"/>
      <c r="B18" s="23"/>
      <c r="C18" s="23"/>
      <c r="D18" s="23"/>
      <c r="E18" s="23"/>
      <c r="F18" s="23"/>
      <c r="G18" s="23"/>
    </row>
    <row r="19" spans="1:7" ht="15">
      <c r="A19" s="19"/>
      <c r="B19" s="30"/>
      <c r="C19" s="23"/>
      <c r="D19" s="23"/>
      <c r="E19" s="23"/>
      <c r="F19" s="23"/>
      <c r="G19" s="23"/>
    </row>
  </sheetData>
  <mergeCells count="1">
    <mergeCell ref="A3:O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Horinová</dc:creator>
  <cp:keywords/>
  <dc:description/>
  <cp:lastModifiedBy>Tomáš Večeřa</cp:lastModifiedBy>
  <cp:lastPrinted>2020-01-20T09:47:38Z</cp:lastPrinted>
  <dcterms:created xsi:type="dcterms:W3CDTF">2018-12-27T13:23:27Z</dcterms:created>
  <dcterms:modified xsi:type="dcterms:W3CDTF">2020-01-28T14:00:00Z</dcterms:modified>
  <cp:category/>
  <cp:version/>
  <cp:contentType/>
  <cp:contentStatus/>
</cp:coreProperties>
</file>