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18\2018_611 Rekonstrukce ZŠ Jiřího z Poděbrad FM\2018_611_05 DPS\Silnoproud (pracovní)\"/>
    </mc:Choice>
  </mc:AlternateContent>
  <xr:revisionPtr revIDLastSave="0" documentId="13_ncr:1_{37C7C2F3-BDAA-4E4F-A1D2-16166A37A08F}" xr6:coauthVersionLast="41" xr6:coauthVersionMax="41" xr10:uidLastSave="{00000000-0000-0000-0000-000000000000}"/>
  <bookViews>
    <workbookView xWindow="-28920" yWindow="-135" windowWidth="29040" windowHeight="18240" activeTab="11" xr2:uid="{00000000-000D-0000-FFFF-FFFF00000000}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21" r:id="rId8"/>
    <sheet name="G" sheetId="22" r:id="rId9"/>
    <sheet name="H" sheetId="23" r:id="rId10"/>
    <sheet name="I" sheetId="24" r:id="rId11"/>
    <sheet name="J" sheetId="25" r:id="rId12"/>
    <sheet name="K" sheetId="13" r:id="rId13"/>
    <sheet name="Pokyny pro vyplnění" sheetId="18" r:id="rId14"/>
  </sheets>
  <externalReferences>
    <externalReference r:id="rId15"/>
    <externalReference r:id="rId16"/>
    <externalReference r:id="rId17"/>
  </externalReferences>
  <definedNames>
    <definedName name="_615" localSheetId="10">#REF!</definedName>
    <definedName name="_615">#REF!</definedName>
    <definedName name="a" localSheetId="3">'[1]SO 11.1A Výkaz výměr'!#REF!</definedName>
    <definedName name="a" localSheetId="8">'[1]SO 11.1A Výkaz výměr'!#REF!</definedName>
    <definedName name="a" localSheetId="9">'[1]SO 11.1A Výkaz výměr'!#REF!</definedName>
    <definedName name="a" localSheetId="10">'[1]SO 11.1A Výkaz výměr'!#REF!</definedName>
    <definedName name="a" localSheetId="0">'[1]SO 11.1A Výkaz výměr'!#REF!</definedName>
    <definedName name="a">'[1]SO 11.1A Výkaz výměr'!#REF!</definedName>
    <definedName name="aaa" localSheetId="8">'[2]SO 51.4 Výkaz výměr'!#REF!</definedName>
    <definedName name="aaa" localSheetId="9">'[2]SO 51.4 Výkaz výměr'!#REF!</definedName>
    <definedName name="aaa" localSheetId="10">'[2]SO 51.4 Výkaz výměr'!#REF!</definedName>
    <definedName name="aaa">'[2]SO 51.4 Výkaz výměr'!#REF!</definedName>
    <definedName name="AL_obvodový_plášť" localSheetId="3">'[1]SO 11.1A Výkaz výměr'!#REF!</definedName>
    <definedName name="AL_obvodový_plášť" localSheetId="8">'[1]SO 11.1A Výkaz výměr'!#REF!</definedName>
    <definedName name="AL_obvodový_plášť" localSheetId="9">'[1]SO 11.1A Výkaz výměr'!#REF!</definedName>
    <definedName name="AL_obvodový_plášť" localSheetId="10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8">'[1]SO 11.1A Výkaz výměr'!#REF!</definedName>
    <definedName name="asd" localSheetId="9">'[1]SO 11.1A Výkaz výměr'!#REF!</definedName>
    <definedName name="asd" localSheetId="10">'[1]SO 11.1A Výkaz výměr'!#REF!</definedName>
    <definedName name="asd" localSheetId="0">'[1]SO 11.1A Výkaz výměr'!#REF!</definedName>
    <definedName name="asd">'[1]SO 11.1A Výkaz výměr'!#REF!</definedName>
    <definedName name="bbb" localSheetId="8">'[1]SO 11.1A Výkaz výměr'!#REF!</definedName>
    <definedName name="bbb" localSheetId="9">'[1]SO 11.1A Výkaz výměr'!#REF!</definedName>
    <definedName name="bbb" localSheetId="10">'[1]SO 11.1A Výkaz výměr'!#REF!</definedName>
    <definedName name="bbb">'[1]SO 11.1A Výkaz výměr'!#REF!</definedName>
    <definedName name="ccc" localSheetId="8">'[1]SO 11.1A Výkaz výměr'!#REF!</definedName>
    <definedName name="ccc" localSheetId="9">'[1]SO 11.1A Výkaz výměr'!#REF!</definedName>
    <definedName name="ccc" localSheetId="10">'[1]SO 11.1A Výkaz výměr'!#REF!</definedName>
    <definedName name="ccc">'[1]SO 11.1A Výkaz výměr'!#REF!</definedName>
    <definedName name="Ceník">[3]Cenik!$A$1:$F$11734</definedName>
    <definedName name="ddd" localSheetId="8">'[1]SO 11.1A Výkaz výměr'!#REF!</definedName>
    <definedName name="ddd" localSheetId="9">'[1]SO 11.1A Výkaz výměr'!#REF!</definedName>
    <definedName name="ddd" localSheetId="10">'[1]SO 11.1A Výkaz výměr'!#REF!</definedName>
    <definedName name="ddd">'[1]SO 11.1A Výkaz výměr'!#REF!</definedName>
    <definedName name="e" localSheetId="8">'[2]SO 51.4 Výkaz výměr'!#REF!</definedName>
    <definedName name="e" localSheetId="9">'[2]SO 51.4 Výkaz výměr'!#REF!</definedName>
    <definedName name="e" localSheetId="10">'[2]SO 51.4 Výkaz výměr'!#REF!</definedName>
    <definedName name="e">'[2]SO 51.4 Výkaz výměr'!#REF!</definedName>
    <definedName name="eč" localSheetId="3">'[2]SO 51.4 Výkaz výměr'!#REF!</definedName>
    <definedName name="eč" localSheetId="8">'[2]SO 51.4 Výkaz výměr'!#REF!</definedName>
    <definedName name="eč" localSheetId="9">'[2]SO 51.4 Výkaz výměr'!#REF!</definedName>
    <definedName name="eč" localSheetId="10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8">'[1]SO 11.1A Výkaz výměr'!#REF!</definedName>
    <definedName name="Izolace_akustické" localSheetId="9">'[1]SO 11.1A Výkaz výměr'!#REF!</definedName>
    <definedName name="Izolace_akustické" localSheetId="10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8">'[1]SO 11.1A Výkaz výměr'!#REF!</definedName>
    <definedName name="Izolace_proti_vodě" localSheetId="9">'[1]SO 11.1A Výkaz výměr'!#REF!</definedName>
    <definedName name="Izolace_proti_vodě" localSheetId="10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8">'[1]SO 11.1A Výkaz výměr'!#REF!</definedName>
    <definedName name="Komunikace" localSheetId="9">'[1]SO 11.1A Výkaz výměr'!#REF!</definedName>
    <definedName name="Komunikace" localSheetId="10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8">'[1]SO 11.1A Výkaz výměr'!#REF!</definedName>
    <definedName name="Konstrukce_klempířské" localSheetId="9">'[1]SO 11.1A Výkaz výměr'!#REF!</definedName>
    <definedName name="Konstrukce_klempířské" localSheetId="10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8">'[2]SO 51.4 Výkaz výměr'!#REF!</definedName>
    <definedName name="Konstrukce_tesařské" localSheetId="9">'[2]SO 51.4 Výkaz výměr'!#REF!</definedName>
    <definedName name="Konstrukce_tesařské" localSheetId="10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8">'[1]SO 11.1A Výkaz výměr'!#REF!</definedName>
    <definedName name="Konstrukce_truhlářské" localSheetId="9">'[1]SO 11.1A Výkaz výměr'!#REF!</definedName>
    <definedName name="Konstrukce_truhlářské" localSheetId="10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8">'[1]SO 11.1A Výkaz výměr'!#REF!</definedName>
    <definedName name="Kovové_stavební_doplňkové_konstrukce" localSheetId="9">'[1]SO 11.1A Výkaz výměr'!#REF!</definedName>
    <definedName name="Kovové_stavební_doplňkové_konstrukce" localSheetId="10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8">'[2]SO 51.4 Výkaz výměr'!#REF!</definedName>
    <definedName name="KSDK" localSheetId="9">'[2]SO 51.4 Výkaz výměr'!#REF!</definedName>
    <definedName name="KSDK" localSheetId="10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8">'[1]SO 11.1A Výkaz výměr'!#REF!</definedName>
    <definedName name="Malby__tapety__nátěry__nástřiky" localSheetId="9">'[1]SO 11.1A Výkaz výměr'!#REF!</definedName>
    <definedName name="Malby__tapety__nátěry__nástřiky" localSheetId="10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_xlnm.Print_Titles" localSheetId="8">G!$1:$3</definedName>
    <definedName name="_xlnm.Print_Titles" localSheetId="9">H!$1:$3</definedName>
    <definedName name="_xlnm.Print_Titles" localSheetId="10">I!$1:$3</definedName>
    <definedName name="_xlnm.Print_Titles" localSheetId="11">J!$3:$4</definedName>
    <definedName name="_xlnm.Print_Titles" localSheetId="12">K!$1:$3</definedName>
    <definedName name="nnn" localSheetId="10">'[1]SO 11.1A Výkaz výměr'!#REF!</definedName>
    <definedName name="nnn">'[1]SO 11.1A Výkaz výměr'!#REF!</definedName>
    <definedName name="Obklady_keramické" localSheetId="3">'[1]SO 11.1A Výkaz výměr'!#REF!</definedName>
    <definedName name="Obklady_keramické" localSheetId="8">'[1]SO 11.1A Výkaz výměr'!#REF!</definedName>
    <definedName name="Obklady_keramické" localSheetId="9">'[1]SO 11.1A Výkaz výměr'!#REF!</definedName>
    <definedName name="Obklady_keramické" localSheetId="10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13">'Pokyny pro vyplnění'!$C$1:$J$35</definedName>
    <definedName name="Ostatní_výrobky" localSheetId="3">'[2]SO 51.4 Výkaz výměr'!#REF!</definedName>
    <definedName name="Ostatní_výrobky" localSheetId="8">'[2]SO 51.4 Výkaz výměr'!#REF!</definedName>
    <definedName name="Ostatní_výrobky" localSheetId="9">'[2]SO 51.4 Výkaz výměr'!#REF!</definedName>
    <definedName name="Ostatní_výrobky" localSheetId="10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8">'[2]SO 51.4 Výkaz výměr'!#REF!</definedName>
    <definedName name="Podhl" localSheetId="9">'[2]SO 51.4 Výkaz výměr'!#REF!</definedName>
    <definedName name="Podhl" localSheetId="10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8">'[1]SO 11.1A Výkaz výměr'!#REF!</definedName>
    <definedName name="Podhledy" localSheetId="9">'[1]SO 11.1A Výkaz výměr'!#REF!</definedName>
    <definedName name="Podhledy" localSheetId="10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8">'[1]SO 11.1A Výkaz výměr'!#REF!</definedName>
    <definedName name="REKAPITULACE" localSheetId="9">'[1]SO 11.1A Výkaz výměr'!#REF!</definedName>
    <definedName name="REKAPITULACE" localSheetId="10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8">'[1]SO 11.1A Výkaz výměr'!#REF!</definedName>
    <definedName name="Sádrokartonové_konstrukce" localSheetId="9">'[1]SO 11.1A Výkaz výměr'!#REF!</definedName>
    <definedName name="Sádrokartonové_konstrukce" localSheetId="10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urs" localSheetId="10">'[1]SO 11.1A Výkaz výměr'!#REF!</definedName>
    <definedName name="urs">'[1]SO 11.1A Výkaz výměr'!#REF!</definedName>
    <definedName name="Vodorovné_konstrukce" localSheetId="3">'[2]SO 51.4 Výkaz výměr'!#REF!</definedName>
    <definedName name="Vodorovné_konstrukce" localSheetId="8">'[2]SO 51.4 Výkaz výměr'!#REF!</definedName>
    <definedName name="Vodorovné_konstrukce" localSheetId="9">'[2]SO 51.4 Výkaz výměr'!#REF!</definedName>
    <definedName name="Vodorovné_konstrukce" localSheetId="10">'[2]SO 51.4 Výkaz výměr'!#REF!</definedName>
    <definedName name="Vodorovné_konstrukce" localSheetId="0">'[2]SO 51.4 Výkaz výměr'!#REF!</definedName>
    <definedName name="Vodorovné_konstrukce">'[2]SO 51.4 Výkaz výměr'!#REF!</definedName>
    <definedName name="vvv" localSheetId="10">'[2]SO 51.4 Výkaz výměr'!#REF!</definedName>
    <definedName name="vvv">'[2]SO 51.4 Výkaz výměr'!#REF!</definedName>
    <definedName name="Základy" localSheetId="3">'[2]SO 51.4 Výkaz výměr'!#REF!</definedName>
    <definedName name="Základy" localSheetId="8">'[2]SO 51.4 Výkaz výměr'!#REF!</definedName>
    <definedName name="Základy" localSheetId="9">'[2]SO 51.4 Výkaz výměr'!#REF!</definedName>
    <definedName name="Základy" localSheetId="10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8">'[2]SO 51.4 Výkaz výměr'!#REF!</definedName>
    <definedName name="Zemní_práce" localSheetId="9">'[2]SO 51.4 Výkaz výměr'!#REF!</definedName>
    <definedName name="Zemní_práce" localSheetId="10">'[2]SO 51.4 Výkaz výměr'!#REF!</definedName>
    <definedName name="Zemní_práce" localSheetId="0">'[2]SO 51.4 Výkaz výměr'!#REF!</definedName>
    <definedName name="Zemní_práce">'[2]SO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25" l="1"/>
  <c r="G22" i="25"/>
  <c r="C32" i="2" l="1"/>
  <c r="C31" i="2"/>
  <c r="I27" i="9" l="1"/>
  <c r="F27" i="9"/>
  <c r="I17" i="12"/>
  <c r="I15" i="12"/>
  <c r="I16" i="12"/>
  <c r="I14" i="12"/>
  <c r="I13" i="12"/>
  <c r="I12" i="12"/>
  <c r="I11" i="12"/>
  <c r="I10" i="12"/>
  <c r="I9" i="12"/>
  <c r="I8" i="12"/>
  <c r="I7" i="12"/>
  <c r="I6" i="12"/>
  <c r="I5" i="12"/>
  <c r="P27" i="9" l="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28" i="9" l="1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7" i="24" l="1"/>
  <c r="I8" i="24"/>
  <c r="I9" i="24"/>
  <c r="I10" i="24"/>
  <c r="I11" i="24"/>
  <c r="I6" i="24"/>
  <c r="I5" i="24"/>
  <c r="I7" i="23"/>
  <c r="I8" i="23"/>
  <c r="I9" i="23"/>
  <c r="I6" i="23"/>
  <c r="I5" i="23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6" i="22"/>
  <c r="I5" i="22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4" i="21"/>
  <c r="I25" i="21"/>
  <c r="I26" i="21"/>
  <c r="I27" i="21"/>
  <c r="I29" i="21"/>
  <c r="I6" i="21"/>
  <c r="I5" i="21"/>
  <c r="O28" i="21"/>
  <c r="O30" i="21" s="1"/>
  <c r="N28" i="21"/>
  <c r="N30" i="21" s="1"/>
  <c r="M28" i="21"/>
  <c r="M30" i="21" s="1"/>
  <c r="L28" i="21"/>
  <c r="L30" i="21" s="1"/>
  <c r="K28" i="21"/>
  <c r="K30" i="21" s="1"/>
  <c r="J28" i="21"/>
  <c r="J30" i="21" s="1"/>
  <c r="I30" i="21" s="1"/>
  <c r="O23" i="21"/>
  <c r="O31" i="21" s="1"/>
  <c r="N23" i="21"/>
  <c r="N31" i="21" s="1"/>
  <c r="M23" i="21"/>
  <c r="M31" i="21" s="1"/>
  <c r="L23" i="21"/>
  <c r="L31" i="21" s="1"/>
  <c r="K23" i="21"/>
  <c r="K31" i="21" s="1"/>
  <c r="J23" i="21"/>
  <c r="J31" i="21" s="1"/>
  <c r="I31" i="21" s="1"/>
  <c r="I23" i="21" l="1"/>
  <c r="I28" i="21"/>
  <c r="F9" i="23"/>
  <c r="F7" i="13" l="1"/>
  <c r="J7" i="13" s="1"/>
  <c r="F8" i="13"/>
  <c r="J8" i="13" s="1"/>
  <c r="F10" i="13"/>
  <c r="J10" i="13" s="1"/>
  <c r="F9" i="13"/>
  <c r="J9" i="13" s="1"/>
  <c r="G121" i="25"/>
  <c r="G114" i="25"/>
  <c r="G109" i="25"/>
  <c r="G103" i="25"/>
  <c r="G98" i="25"/>
  <c r="G93" i="25"/>
  <c r="G89" i="25"/>
  <c r="G83" i="25"/>
  <c r="G78" i="25"/>
  <c r="G76" i="25"/>
  <c r="G72" i="25"/>
  <c r="G62" i="25"/>
  <c r="G54" i="25"/>
  <c r="F52" i="25" l="1"/>
  <c r="F81" i="25"/>
  <c r="G48" i="25"/>
  <c r="G45" i="25"/>
  <c r="G41" i="25"/>
  <c r="G35" i="25"/>
  <c r="G27" i="25"/>
  <c r="F23" i="25" s="1"/>
  <c r="G21" i="25"/>
  <c r="G20" i="25"/>
  <c r="G13" i="25"/>
  <c r="F11" i="25" s="1"/>
  <c r="G10" i="25"/>
  <c r="G8" i="25"/>
  <c r="F5" i="25" s="1"/>
  <c r="F31" i="25" l="1"/>
  <c r="C30" i="2"/>
  <c r="C29" i="2"/>
  <c r="C28" i="2"/>
  <c r="C27" i="2"/>
  <c r="F11" i="24"/>
  <c r="P11" i="24" s="1"/>
  <c r="F10" i="24"/>
  <c r="P10" i="24" s="1"/>
  <c r="F9" i="24"/>
  <c r="P9" i="24" s="1"/>
  <c r="F8" i="24"/>
  <c r="P8" i="24" s="1"/>
  <c r="F7" i="24"/>
  <c r="P7" i="24" s="1"/>
  <c r="F6" i="24"/>
  <c r="P6" i="24" s="1"/>
  <c r="F5" i="24"/>
  <c r="P5" i="24" s="1"/>
  <c r="P9" i="23"/>
  <c r="F8" i="23"/>
  <c r="P8" i="23" s="1"/>
  <c r="F7" i="23"/>
  <c r="P7" i="23" s="1"/>
  <c r="F6" i="23"/>
  <c r="P6" i="23" s="1"/>
  <c r="F5" i="23"/>
  <c r="P5" i="23" s="1"/>
  <c r="F28" i="22"/>
  <c r="P28" i="22" s="1"/>
  <c r="F27" i="22"/>
  <c r="P27" i="22" s="1"/>
  <c r="F26" i="22"/>
  <c r="P26" i="22" s="1"/>
  <c r="F25" i="22"/>
  <c r="P25" i="22" s="1"/>
  <c r="F24" i="22"/>
  <c r="P24" i="22" s="1"/>
  <c r="F23" i="22"/>
  <c r="P23" i="22" s="1"/>
  <c r="F22" i="22"/>
  <c r="P22" i="22" s="1"/>
  <c r="F21" i="22"/>
  <c r="P21" i="22" s="1"/>
  <c r="F20" i="22"/>
  <c r="P20" i="22" s="1"/>
  <c r="F19" i="22"/>
  <c r="P19" i="22" s="1"/>
  <c r="F18" i="22"/>
  <c r="P18" i="22" s="1"/>
  <c r="F17" i="22"/>
  <c r="P17" i="22" s="1"/>
  <c r="F16" i="22"/>
  <c r="P16" i="22" s="1"/>
  <c r="F15" i="22"/>
  <c r="P15" i="22" s="1"/>
  <c r="F14" i="22"/>
  <c r="P14" i="22" s="1"/>
  <c r="F13" i="22"/>
  <c r="P13" i="22" s="1"/>
  <c r="F12" i="22"/>
  <c r="P12" i="22" s="1"/>
  <c r="F11" i="22"/>
  <c r="P11" i="22" s="1"/>
  <c r="F10" i="22"/>
  <c r="P10" i="22" s="1"/>
  <c r="F9" i="22"/>
  <c r="P9" i="22" s="1"/>
  <c r="F8" i="22"/>
  <c r="P8" i="22" s="1"/>
  <c r="F7" i="22"/>
  <c r="P7" i="22" s="1"/>
  <c r="F6" i="22"/>
  <c r="P6" i="22" s="1"/>
  <c r="F5" i="22"/>
  <c r="P5" i="22" s="1"/>
  <c r="F31" i="21"/>
  <c r="P31" i="21" s="1"/>
  <c r="F30" i="21"/>
  <c r="P30" i="21" s="1"/>
  <c r="F29" i="21"/>
  <c r="P29" i="21" s="1"/>
  <c r="F28" i="21"/>
  <c r="P28" i="21" s="1"/>
  <c r="F27" i="21"/>
  <c r="P27" i="21" s="1"/>
  <c r="F26" i="21"/>
  <c r="P26" i="21" s="1"/>
  <c r="F25" i="21"/>
  <c r="P25" i="21" s="1"/>
  <c r="F24" i="21"/>
  <c r="P24" i="21" s="1"/>
  <c r="F23" i="21"/>
  <c r="P23" i="21" s="1"/>
  <c r="F22" i="21"/>
  <c r="P22" i="21" s="1"/>
  <c r="F21" i="21"/>
  <c r="P21" i="21" s="1"/>
  <c r="F20" i="21"/>
  <c r="P20" i="21" s="1"/>
  <c r="F19" i="21"/>
  <c r="P19" i="21" s="1"/>
  <c r="F18" i="21"/>
  <c r="P18" i="21" s="1"/>
  <c r="F17" i="21"/>
  <c r="P17" i="21" s="1"/>
  <c r="F16" i="21"/>
  <c r="P16" i="21" s="1"/>
  <c r="F15" i="21"/>
  <c r="P15" i="21" s="1"/>
  <c r="F14" i="21"/>
  <c r="P14" i="21" s="1"/>
  <c r="F13" i="21"/>
  <c r="P13" i="21" s="1"/>
  <c r="F12" i="21"/>
  <c r="P12" i="21" s="1"/>
  <c r="F11" i="21"/>
  <c r="P11" i="21" s="1"/>
  <c r="F10" i="21"/>
  <c r="P10" i="21" s="1"/>
  <c r="F9" i="21"/>
  <c r="P9" i="21" s="1"/>
  <c r="F8" i="21"/>
  <c r="P8" i="21" s="1"/>
  <c r="F7" i="21"/>
  <c r="P7" i="21" s="1"/>
  <c r="F6" i="21"/>
  <c r="P6" i="21" s="1"/>
  <c r="F5" i="21"/>
  <c r="P5" i="21" s="1"/>
  <c r="G2" i="25" l="1"/>
  <c r="D32" i="2" s="1"/>
  <c r="P4" i="24"/>
  <c r="D30" i="2" s="1"/>
  <c r="P4" i="23"/>
  <c r="D29" i="2" s="1"/>
  <c r="P4" i="22"/>
  <c r="D28" i="2" s="1"/>
  <c r="P4" i="21"/>
  <c r="D27" i="2" s="1"/>
  <c r="F28" i="9"/>
  <c r="P28" i="9" s="1"/>
  <c r="F17" i="12"/>
  <c r="P17" i="12" s="1"/>
  <c r="F16" i="12"/>
  <c r="P16" i="12" s="1"/>
  <c r="F5" i="13" l="1"/>
  <c r="F6" i="13"/>
  <c r="F6" i="11"/>
  <c r="P6" i="11" s="1"/>
  <c r="F7" i="11"/>
  <c r="P7" i="11" s="1"/>
  <c r="F8" i="11"/>
  <c r="P8" i="11" s="1"/>
  <c r="F9" i="11"/>
  <c r="P9" i="11" s="1"/>
  <c r="F10" i="11"/>
  <c r="P10" i="11" s="1"/>
  <c r="F11" i="11"/>
  <c r="P11" i="11" s="1"/>
  <c r="F12" i="11"/>
  <c r="P12" i="11" s="1"/>
  <c r="F13" i="11"/>
  <c r="P13" i="11" s="1"/>
  <c r="F14" i="11"/>
  <c r="P14" i="11" s="1"/>
  <c r="F15" i="11"/>
  <c r="P15" i="11" s="1"/>
  <c r="F16" i="11"/>
  <c r="P16" i="11" s="1"/>
  <c r="F17" i="11"/>
  <c r="P17" i="11" s="1"/>
  <c r="F6" i="10"/>
  <c r="P6" i="10" s="1"/>
  <c r="F7" i="10"/>
  <c r="P7" i="10" s="1"/>
  <c r="F8" i="10"/>
  <c r="P8" i="10" s="1"/>
  <c r="F9" i="10"/>
  <c r="P9" i="10" s="1"/>
  <c r="F10" i="10"/>
  <c r="P10" i="10" s="1"/>
  <c r="F11" i="10"/>
  <c r="P11" i="10" s="1"/>
  <c r="F12" i="10"/>
  <c r="P12" i="10" s="1"/>
  <c r="F13" i="10"/>
  <c r="P13" i="10" s="1"/>
  <c r="F14" i="10"/>
  <c r="P14" i="10" s="1"/>
  <c r="F15" i="10"/>
  <c r="P15" i="10" s="1"/>
  <c r="F16" i="10"/>
  <c r="P16" i="10" s="1"/>
  <c r="F17" i="10"/>
  <c r="P17" i="10" s="1"/>
  <c r="F18" i="10"/>
  <c r="P18" i="10" s="1"/>
  <c r="F19" i="10"/>
  <c r="P19" i="10" s="1"/>
  <c r="F20" i="10"/>
  <c r="P20" i="10" s="1"/>
  <c r="F21" i="10"/>
  <c r="P21" i="10" s="1"/>
  <c r="F22" i="10"/>
  <c r="P22" i="10" s="1"/>
  <c r="F23" i="10"/>
  <c r="P23" i="10" s="1"/>
  <c r="F24" i="10"/>
  <c r="P24" i="10" s="1"/>
  <c r="F25" i="10"/>
  <c r="P25" i="10" s="1"/>
  <c r="F26" i="10"/>
  <c r="P26" i="10" s="1"/>
  <c r="F27" i="10"/>
  <c r="P27" i="10" s="1"/>
  <c r="F7" i="9"/>
  <c r="P7" i="9" s="1"/>
  <c r="F8" i="9"/>
  <c r="P8" i="9" s="1"/>
  <c r="F9" i="9"/>
  <c r="P9" i="9" s="1"/>
  <c r="F10" i="9"/>
  <c r="P10" i="9" s="1"/>
  <c r="F11" i="9"/>
  <c r="P11" i="9" s="1"/>
  <c r="F12" i="9"/>
  <c r="P12" i="9" s="1"/>
  <c r="F13" i="9"/>
  <c r="P13" i="9" s="1"/>
  <c r="F14" i="9"/>
  <c r="P14" i="9" s="1"/>
  <c r="F15" i="9"/>
  <c r="P15" i="9" s="1"/>
  <c r="F16" i="9"/>
  <c r="P16" i="9" s="1"/>
  <c r="F17" i="9"/>
  <c r="P17" i="9" s="1"/>
  <c r="F18" i="9"/>
  <c r="P18" i="9" s="1"/>
  <c r="F19" i="9"/>
  <c r="P19" i="9" s="1"/>
  <c r="F20" i="9"/>
  <c r="P20" i="9" s="1"/>
  <c r="F21" i="9"/>
  <c r="P21" i="9" s="1"/>
  <c r="F22" i="9"/>
  <c r="P22" i="9" s="1"/>
  <c r="F23" i="9"/>
  <c r="P23" i="9" s="1"/>
  <c r="F24" i="9"/>
  <c r="P24" i="9" s="1"/>
  <c r="F25" i="9"/>
  <c r="P25" i="9" s="1"/>
  <c r="F26" i="9"/>
  <c r="P26" i="9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J6" i="13" l="1"/>
  <c r="J5" i="13"/>
  <c r="J4" i="13" l="1"/>
  <c r="D31" i="2" s="1"/>
  <c r="P37" i="1"/>
  <c r="F51" i="1"/>
  <c r="P43" i="1" l="1"/>
  <c r="P51" i="1"/>
  <c r="F15" i="12"/>
  <c r="F14" i="12"/>
  <c r="F13" i="12"/>
  <c r="F12" i="12"/>
  <c r="F11" i="12"/>
  <c r="F10" i="12"/>
  <c r="F9" i="12"/>
  <c r="F8" i="12"/>
  <c r="F7" i="12"/>
  <c r="F6" i="12"/>
  <c r="F5" i="12"/>
  <c r="F5" i="11"/>
  <c r="F5" i="10"/>
  <c r="F6" i="9"/>
  <c r="P6" i="9" s="1"/>
  <c r="F5" i="9"/>
  <c r="P39" i="1" l="1"/>
  <c r="P29" i="1"/>
  <c r="P35" i="1"/>
  <c r="P40" i="1"/>
  <c r="P47" i="1"/>
  <c r="F5" i="1"/>
  <c r="P33" i="1" l="1"/>
  <c r="P46" i="1"/>
  <c r="P32" i="1"/>
  <c r="P49" i="1"/>
  <c r="P36" i="1"/>
  <c r="P28" i="1"/>
  <c r="P45" i="1"/>
  <c r="P48" i="1"/>
  <c r="P41" i="1"/>
  <c r="P44" i="1"/>
  <c r="P31" i="1"/>
  <c r="P34" i="1"/>
  <c r="P42" i="1"/>
  <c r="P38" i="1"/>
  <c r="P30" i="1"/>
  <c r="P50" i="1"/>
  <c r="P5" i="1"/>
  <c r="P8" i="12" l="1"/>
  <c r="P9" i="12"/>
  <c r="P10" i="12"/>
  <c r="P15" i="12"/>
  <c r="P6" i="12"/>
  <c r="P7" i="12"/>
  <c r="P5" i="11"/>
  <c r="P5" i="9"/>
  <c r="P4" i="9" s="1"/>
  <c r="P13" i="1"/>
  <c r="P9" i="1"/>
  <c r="P11" i="1"/>
  <c r="F6" i="1"/>
  <c r="P25" i="1" l="1"/>
  <c r="P23" i="1"/>
  <c r="P21" i="1"/>
  <c r="P17" i="1"/>
  <c r="P6" i="1"/>
  <c r="P22" i="1"/>
  <c r="P10" i="1"/>
  <c r="P20" i="1"/>
  <c r="P19" i="1"/>
  <c r="P7" i="1"/>
  <c r="P8" i="1"/>
  <c r="P18" i="1"/>
  <c r="P5" i="12"/>
  <c r="P16" i="1"/>
  <c r="P27" i="1"/>
  <c r="P15" i="1"/>
  <c r="P11" i="12"/>
  <c r="P26" i="1"/>
  <c r="P14" i="1"/>
  <c r="P24" i="1"/>
  <c r="P12" i="1"/>
  <c r="P14" i="12"/>
  <c r="P13" i="12"/>
  <c r="P12" i="12"/>
  <c r="P4" i="12" l="1"/>
  <c r="P4" i="1"/>
  <c r="P4" i="11"/>
  <c r="B12" i="2" l="1"/>
  <c r="B11" i="2"/>
  <c r="B10" i="2"/>
  <c r="B9" i="2"/>
  <c r="B6" i="2"/>
  <c r="B5" i="2"/>
  <c r="B4" i="2"/>
  <c r="C11" i="2"/>
  <c r="C12" i="2"/>
  <c r="C10" i="2"/>
  <c r="C9" i="2"/>
  <c r="C6" i="2"/>
  <c r="C5" i="2"/>
  <c r="P5" i="10" l="1"/>
  <c r="C26" i="2" l="1"/>
  <c r="C25" i="2" l="1"/>
  <c r="C24" i="2"/>
  <c r="C23" i="2"/>
  <c r="C22" i="2" l="1"/>
  <c r="D26" i="2" l="1"/>
  <c r="D23" i="2"/>
  <c r="P4" i="10"/>
  <c r="D24" i="2" l="1"/>
  <c r="D22" i="2"/>
  <c r="D25" i="2"/>
  <c r="C4" i="2"/>
  <c r="D36" i="2" l="1"/>
  <c r="D16" i="19" s="1"/>
  <c r="D17" i="19" s="1"/>
  <c r="D18" i="19" s="1"/>
</calcChain>
</file>

<file path=xl/sharedStrings.xml><?xml version="1.0" encoding="utf-8"?>
<sst xmlns="http://schemas.openxmlformats.org/spreadsheetml/2006/main" count="1547" uniqueCount="631">
  <si>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</si>
  <si>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</si>
  <si>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</si>
  <si>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</si>
  <si>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</si>
  <si>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</si>
  <si>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</si>
  <si>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</si>
  <si>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</si>
  <si>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</si>
  <si>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</si>
  <si>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</si>
  <si>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</si>
  <si>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</si>
  <si>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</si>
  <si>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</si>
  <si>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ELEKTRO-PROJEKCE s.r.o.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</si>
  <si>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</si>
  <si>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</si>
  <si>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</si>
  <si>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</si>
  <si>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</si>
  <si>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</si>
  <si>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</si>
  <si>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</si>
  <si>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</si>
  <si>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</si>
  <si>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</si>
  <si>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</si>
  <si>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>A.013</t>
  </si>
  <si>
    <t>A.014</t>
  </si>
  <si>
    <t>A.015</t>
  </si>
  <si>
    <t>A.016</t>
  </si>
  <si>
    <t>A.017</t>
  </si>
  <si>
    <t>A.018</t>
  </si>
  <si>
    <t>A.019</t>
  </si>
  <si>
    <t>A.020</t>
  </si>
  <si>
    <t>A.021</t>
  </si>
  <si>
    <t>A.022</t>
  </si>
  <si>
    <t>A.023</t>
  </si>
  <si>
    <t>A.024</t>
  </si>
  <si>
    <t>A.025</t>
  </si>
  <si>
    <t>A.026</t>
  </si>
  <si>
    <t>A.027</t>
  </si>
  <si>
    <t>A.028</t>
  </si>
  <si>
    <t>A.029</t>
  </si>
  <si>
    <t xml:space="preserve"> </t>
  </si>
  <si>
    <t>E.001</t>
  </si>
  <si>
    <t>E.002</t>
  </si>
  <si>
    <t>E.003</t>
  </si>
  <si>
    <t>E.004</t>
  </si>
  <si>
    <t>E.005</t>
  </si>
  <si>
    <t>E.006</t>
  </si>
  <si>
    <t>E.007</t>
  </si>
  <si>
    <t>E.008</t>
  </si>
  <si>
    <t>E.009</t>
  </si>
  <si>
    <t>E.010</t>
  </si>
  <si>
    <t>E.011</t>
  </si>
  <si>
    <t>F.001</t>
  </si>
  <si>
    <t>F.002</t>
  </si>
  <si>
    <t>F.003</t>
  </si>
  <si>
    <t>F.004</t>
  </si>
  <si>
    <t>F.005</t>
  </si>
  <si>
    <t>F.007</t>
  </si>
  <si>
    <t>Svítidla</t>
  </si>
  <si>
    <t>Přístroje</t>
  </si>
  <si>
    <t>m</t>
  </si>
  <si>
    <t>m2</t>
  </si>
  <si>
    <t>Instalační materiál</t>
  </si>
  <si>
    <t>Kabel CYKY 2x1,5  mm2</t>
  </si>
  <si>
    <t>Kabeláž</t>
  </si>
  <si>
    <t>Rozvaděče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</si>
  <si>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</si>
  <si>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</si>
  <si>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</si>
  <si>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</si>
  <si>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</si>
  <si>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</si>
  <si>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</si>
  <si>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</si>
  <si>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</si>
  <si>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</si>
  <si>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</si>
  <si>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</si>
  <si>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</si>
  <si>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</si>
  <si>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B.012</t>
  </si>
  <si>
    <t>B.013</t>
  </si>
  <si>
    <t>B.014</t>
  </si>
  <si>
    <t>B.015</t>
  </si>
  <si>
    <t>B.016</t>
  </si>
  <si>
    <t>B.017</t>
  </si>
  <si>
    <t>B.018</t>
  </si>
  <si>
    <t>B.019</t>
  </si>
  <si>
    <t>B.020</t>
  </si>
  <si>
    <t>B.021</t>
  </si>
  <si>
    <t>B.022</t>
  </si>
  <si>
    <t>C.001</t>
  </si>
  <si>
    <t>C.002</t>
  </si>
  <si>
    <t>C.003</t>
  </si>
  <si>
    <t>C.004</t>
  </si>
  <si>
    <t>C.005</t>
  </si>
  <si>
    <t>C.006</t>
  </si>
  <si>
    <t>C.007</t>
  </si>
  <si>
    <t>C.008</t>
  </si>
  <si>
    <t>C.009</t>
  </si>
  <si>
    <t>C.010</t>
  </si>
  <si>
    <t>C.011</t>
  </si>
  <si>
    <t>C.012</t>
  </si>
  <si>
    <t>C.015</t>
  </si>
  <si>
    <t>C.016</t>
  </si>
  <si>
    <t>C.017</t>
  </si>
  <si>
    <t>C.018</t>
  </si>
  <si>
    <t>C.019</t>
  </si>
  <si>
    <t>C.020</t>
  </si>
  <si>
    <t>C.021</t>
  </si>
  <si>
    <t>C.022</t>
  </si>
  <si>
    <t>C.023</t>
  </si>
  <si>
    <t>D.001</t>
  </si>
  <si>
    <t>D.002</t>
  </si>
  <si>
    <t>D.003</t>
  </si>
  <si>
    <t>D.004</t>
  </si>
  <si>
    <t>D.005</t>
  </si>
  <si>
    <t>D.006</t>
  </si>
  <si>
    <t>D.007</t>
  </si>
  <si>
    <t>D.008</t>
  </si>
  <si>
    <t>D.009</t>
  </si>
  <si>
    <t>D.010</t>
  </si>
  <si>
    <t>D.011</t>
  </si>
  <si>
    <t>D.012</t>
  </si>
  <si>
    <t>D.013</t>
  </si>
  <si>
    <t>Kabel CYKY 3x1,5  mm2</t>
  </si>
  <si>
    <t>Kabel CYKY 5x1,5  mm2</t>
  </si>
  <si>
    <t>Kabel CYKY 3x2,5  mm2</t>
  </si>
  <si>
    <t>Kabel CYKY 5x2,5  mm2</t>
  </si>
  <si>
    <t>Kabel CYKY 5x6  mm2</t>
  </si>
  <si>
    <t>Kabel CYKY 5x10  mm2</t>
  </si>
  <si>
    <t>Kabel CYKY 5x16  mm2</t>
  </si>
  <si>
    <t>Kabel CYKY 5x25  mm2</t>
  </si>
  <si>
    <t>F.008</t>
  </si>
  <si>
    <t>den</t>
  </si>
  <si>
    <t>Vodič H07V-U žz 6 mm2</t>
  </si>
  <si>
    <t>Vodič H07V-U žz 10 mm2</t>
  </si>
  <si>
    <t>Vodič H07V-R žz  25 mm2</t>
  </si>
  <si>
    <t>kmpl</t>
  </si>
  <si>
    <t>Termorevize elektrických rozvaděčů po realizaci projektu - snímkování rozvaděčů, vypracování termorevizního protokolu, doprava, podružný materiál</t>
  </si>
  <si>
    <t>C.013</t>
  </si>
  <si>
    <t>C.014</t>
  </si>
  <si>
    <t>Kabel CYKY 12x1,5  mm2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</si>
  <si>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</si>
  <si>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Místo:</t>
  </si>
  <si>
    <t>a=b+c</t>
  </si>
  <si>
    <t>b</t>
  </si>
  <si>
    <t>c</t>
  </si>
  <si>
    <t>z=a*d</t>
  </si>
  <si>
    <t>Cenová soustava</t>
  </si>
  <si>
    <t xml:space="preserve">Metodika pro zpracování </t>
  </si>
  <si>
    <t xml:space="preserve">Uchazeč je pro podání nabídky povinen vyplnit žlutě podbarvená pole: </t>
  </si>
  <si>
    <t>Pohybové čidlo 180° vhodné pro spínání LED, IP20, včetně přístrojové krabice, montáž,zapojení a ukončení vodičů.</t>
  </si>
  <si>
    <t>Pohybové čidlo 360° vhodné pro spínání LED, IP20, včetně přístrojové krabice, montáž,zapojení a ukončení vodičů.</t>
  </si>
  <si>
    <t>Pohybové čidlo 360° vhodné pro spínání LED, IP65, včetně přístrojové krabice, montáž,zapojení a ukončení vodičů.</t>
  </si>
  <si>
    <t>Bezpečnostní STOP tlačítko s červenou hlavou v kovovém žlutém krytu, včetně podržného příslušenství, montáž,zapojení a ukončení vodičů.</t>
  </si>
  <si>
    <t>Hlavní ochranná svorka MET,AET, včetně krabice , montáž,zapojení a ukončení vodičů.</t>
  </si>
  <si>
    <t>Doběhové relé pro ventilátory do instalační krabice, montáž,zapojení a ukončení vodičů.</t>
  </si>
  <si>
    <t>Souběhové relé pro ventilátory a osvětlení do instalační krabice, montáž,zapojení a ukončení vodičů.</t>
  </si>
  <si>
    <t>Ocelová nosná konstrukce do 50kg, včetně příslušenství, montáž.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</si>
  <si>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</si>
  <si>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</si>
  <si>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</si>
  <si>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</si>
  <si>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</si>
  <si>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</si>
  <si>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</si>
  <si>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</si>
  <si>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</si>
  <si>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</si>
  <si>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</si>
  <si>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</si>
  <si>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</si>
  <si>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</si>
  <si>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Doplnit údaje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</si>
  <si>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</si>
  <si>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</si>
  <si>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</si>
  <si>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</si>
  <si>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</si>
  <si>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</si>
  <si>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</si>
  <si>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</si>
  <si>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</si>
  <si>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</si>
  <si>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</si>
  <si>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</si>
  <si>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</si>
  <si>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</si>
  <si>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</si>
  <si>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</si>
  <si>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</si>
  <si>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</si>
  <si>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</si>
  <si>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</si>
  <si>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</si>
  <si>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</si>
  <si>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</si>
  <si>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</si>
  <si>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</si>
  <si>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</si>
  <si>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</si>
  <si>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</si>
  <si>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</si>
  <si>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</si>
  <si>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</si>
  <si>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</si>
  <si>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</si>
  <si>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</si>
  <si>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"Oddíl" - Materiál - zde uchazeč vyplní částku za materiál bez DPH za 1 MJ dané položky</t>
  </si>
  <si>
    <t>"Oddíl" - Montáž - zde uchazeč vyplní částku za montáž bez DPH za 1 MJ dané položky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</si>
  <si>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</si>
  <si>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</si>
  <si>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 (pouze v případě, že čidla spínají napřímo LED svítidla).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</t>
  </si>
  <si>
    <t xml:space="preserve">ZŠ Jiřího z Poděbrad 3109 - rekonstrukce elektroinstalace pavilony "A" a "D" </t>
  </si>
  <si>
    <t>Pavilo "A" a "D"</t>
  </si>
  <si>
    <t>Jiřího z Poděbrad 3109, Frýdek Místek</t>
  </si>
  <si>
    <t>Statutární město Frýdek - Místek</t>
  </si>
  <si>
    <t>03/2019</t>
  </si>
  <si>
    <t>úchyt</t>
  </si>
  <si>
    <t>A.030</t>
  </si>
  <si>
    <t>A.031</t>
  </si>
  <si>
    <t>A.032</t>
  </si>
  <si>
    <t>A.033</t>
  </si>
  <si>
    <t>A.034</t>
  </si>
  <si>
    <t>A.035</t>
  </si>
  <si>
    <t>A.036</t>
  </si>
  <si>
    <t>A.037</t>
  </si>
  <si>
    <t>A.038</t>
  </si>
  <si>
    <t>A.039</t>
  </si>
  <si>
    <t>A.040</t>
  </si>
  <si>
    <t>A.041</t>
  </si>
  <si>
    <t>A.042</t>
  </si>
  <si>
    <t>A.043</t>
  </si>
  <si>
    <t>F.009</t>
  </si>
  <si>
    <t>Pohybové čidlo 360° vhodné pro spínání LED - 2- kanálové, IP20, včetně přístrojové krabice, montáž,zapojení a ukončení vodičů.</t>
  </si>
  <si>
    <r>
      <t xml:space="preserve">Rozvaděč RH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v.č.D.1.4.g_50</t>
    </r>
  </si>
  <si>
    <r>
      <t xml:space="preserve">Rozvaděč R14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v.č.D.1.4.g_51</t>
    </r>
  </si>
  <si>
    <r>
      <t xml:space="preserve">Rozvaděč R15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v.č.D.1.4.g_52</t>
    </r>
  </si>
  <si>
    <r>
      <t xml:space="preserve">Rozvaděč R3.4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v.č.D.1.4.g_53</t>
    </r>
  </si>
  <si>
    <r>
      <t xml:space="preserve">Rozvaděč R4.4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v.č.D.1.4.g_54</t>
    </r>
  </si>
  <si>
    <r>
      <t xml:space="preserve">Rozvaděč R13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v.č.D.1.4.g_55</t>
    </r>
  </si>
  <si>
    <r>
      <t xml:space="preserve">Rozvaděč OR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v.č.D.1.4.g_56</t>
    </r>
  </si>
  <si>
    <r>
      <t xml:space="preserve">Rozvaděč R23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v.č.D.1.4.g_57</t>
    </r>
  </si>
  <si>
    <r>
      <t xml:space="preserve">Rozvaděč R33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v.č.D.1.4.g_58</t>
    </r>
  </si>
  <si>
    <r>
      <t xml:space="preserve">Rozvaděč R-var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v.č.D.1.4.g_59</t>
    </r>
  </si>
  <si>
    <r>
      <t xml:space="preserve">Rozvaděč R-dílna
</t>
    </r>
    <r>
      <rPr>
        <i/>
        <sz val="12"/>
        <rFont val="Times New Roman"/>
        <family val="1"/>
        <charset val="238"/>
      </rPr>
      <t>Touto položkou je myšlena kompletní výzbroj včetně montáže, uvedené na v.č.D.1.4.g_60</t>
    </r>
  </si>
  <si>
    <t>A.044</t>
  </si>
  <si>
    <t>N6 - ochranný koš</t>
  </si>
  <si>
    <t>N1 - ochranný koš</t>
  </si>
  <si>
    <t>A.045</t>
  </si>
  <si>
    <t>A.046</t>
  </si>
  <si>
    <t>A.047</t>
  </si>
  <si>
    <t xml:space="preserve">UPS
Jednofázový nepřerušitelný zdroj napájení s lineární interaktivní technologií a sinusovým výstupem. Dodává jmenovitý výkon 1000-3000 VA, řídí se mikroprocesorem, je vybaven integrovanou autodiagnostikou a pracuje na studeném startu. UPS e vnitřně vybavena ventilovým regulátorem, hermeticky uzavřenými, olověnými akumulátory.
Výkon 900W,1500VA, lineinteractive
</t>
  </si>
  <si>
    <t>Výměna stávajících ventilátorů
Tato položka obsahuje veškeré související práce a materiál spojený s výměnou stávajících ventilátorů za nové: Ventilátor do koupelny bez přídavných funkcí Ø 125 mm, vyšší tlak vzduchu, dopravní vzdálenost 4m, 80Pa, 180m3/hod</t>
  </si>
  <si>
    <t>Rozvaděč R14a,14b
Tato položka obsahuje veškeré související práce a materiál spojené s demontáží stávajících rozvaděčů R14a a R14b, které budou spojené do 1 rozvaděče R14. Položka obsahuje veškerou novou kabeláž, podružný matriál apod. související s napojením stávajících obvodů, které jsou z těchto rozvaděčů napojeny a které jsou stále používány. Výzbroj nového rozvaděče R14, včetně samostného rozvaděče je součástí položky: E.002.</t>
  </si>
  <si>
    <t>Rozvaděč OR
Tato položka obsahuje veškeré související práce a materiál spojené s napojením 2 vývodů kabelem CYKY 3x1,5 ( 2x20m) - 2x signalizace+zvonění + napáječ DT. Položka obsahuje veškerou novou kabeláž, podružný matriál apod. související s napojením stávajících obvodů.</t>
  </si>
  <si>
    <t>Sekání kapes a průvlaků, řezání drážek</t>
  </si>
  <si>
    <t>t</t>
  </si>
  <si>
    <t>M10 1M G...Závitová tyč</t>
  </si>
  <si>
    <t>Oblouk 90° 60x100mm s integrovanou spojkou</t>
  </si>
  <si>
    <t>F.012</t>
  </si>
  <si>
    <t>F.013</t>
  </si>
  <si>
    <t>F.014</t>
  </si>
  <si>
    <t>F.015</t>
  </si>
  <si>
    <t>Pořadové číslo položky</t>
  </si>
  <si>
    <t>d</t>
  </si>
  <si>
    <t>Číselné zatřídění položky, podle cenové soustavy</t>
  </si>
  <si>
    <t>Měrná jednotka</t>
  </si>
  <si>
    <t>Připojení zařízení, oživení, funkční zkoušky</t>
  </si>
  <si>
    <t>E.012</t>
  </si>
  <si>
    <t>E.013</t>
  </si>
  <si>
    <t>B.023</t>
  </si>
  <si>
    <t>Vlastní</t>
  </si>
  <si>
    <t>h</t>
  </si>
  <si>
    <t>Montážní sada</t>
  </si>
  <si>
    <t>PP C6U 24xRJ45</t>
  </si>
  <si>
    <t>Patch panel telefonní 50 portů RJ45 (8p4c) UTP 1U</t>
  </si>
  <si>
    <t>Rozvodný panel pro 19" datové rozvaděče</t>
  </si>
  <si>
    <t>Datový kabel U/UTP cat. 6 Eurotřída Dca-s2-d2-a1</t>
  </si>
  <si>
    <t>SYKFY 25x2x0,5</t>
  </si>
  <si>
    <t>zás. 1xRJ45,UTP,Cat.6, pod omítku nebo do žlabu</t>
  </si>
  <si>
    <t>zás. 2xRJ45,UTP,Cat.6, pod omítku nebo do žlabu</t>
  </si>
  <si>
    <t>Kabelový žlab děrovaný 62X50  vč. Příslušenství</t>
  </si>
  <si>
    <t>Stoupací kabelový žebřík, včetně manžet pro uchycení kabeláže po 3m</t>
  </si>
  <si>
    <t>PC-U-1m-C6, PatchCord</t>
  </si>
  <si>
    <t xml:space="preserve">PVC trubka 32mm </t>
  </si>
  <si>
    <t xml:space="preserve">PVC trubka 40mm </t>
  </si>
  <si>
    <t>Požární ucpávky, včetně nátěru a instalace</t>
  </si>
  <si>
    <t>Zapojení vývodů zásuvek a v Racku</t>
  </si>
  <si>
    <t>Zapojení vývodů telefonního kabelu</t>
  </si>
  <si>
    <t>Popis kabelů v patchpanelech a zásuvkách</t>
  </si>
  <si>
    <t>Měření na vývodu + certifikace</t>
  </si>
  <si>
    <t>Oživení, zkušební testy</t>
  </si>
  <si>
    <t>AKU 7-12</t>
  </si>
  <si>
    <t>Sběrnicový kabel YCYJ 2+2P</t>
  </si>
  <si>
    <t>FI-H06, stíněný šestižilový kabel pro EZS</t>
  </si>
  <si>
    <t xml:space="preserve">PVC trubka 23mm </t>
  </si>
  <si>
    <t>programování ústředny</t>
  </si>
  <si>
    <t>Vizualizace čidel PZTS - Koeficient k1 - projekt</t>
  </si>
  <si>
    <t>Vizualizace čidel PZTS - Koeficient k1 - podlaží</t>
  </si>
  <si>
    <t>Vizualizace čidel PZTS - Koeficient k1 - prvky</t>
  </si>
  <si>
    <t>Dodávka OZ-LR PZR-1 RipEx bez AKU, včetně montáže</t>
  </si>
  <si>
    <t>Práce technika v terénu související s montáží OZ</t>
  </si>
  <si>
    <t>hod</t>
  </si>
  <si>
    <t>Klimatická zkouška jednoho ks rádiového OZ-</t>
  </si>
  <si>
    <t>kplt</t>
  </si>
  <si>
    <t>AKU 12V/18Ah (gelový, bezúdržbový, výr.garant.životnost ?5</t>
  </si>
  <si>
    <t>Koaxiální přepěťová ochrana</t>
  </si>
  <si>
    <t>LAN kabel cat 5e - 1 metrUTP</t>
  </si>
  <si>
    <t>Koaxiální kabel pro montáž OZ - 1 metr</t>
  </si>
  <si>
    <t>Dodávka všesměrové antény - zisk 3 dBi, 2x N-konektor H1000ZAE</t>
  </si>
  <si>
    <t>CYKY 3x1,5</t>
  </si>
  <si>
    <t>F.006</t>
  </si>
  <si>
    <t>F.010</t>
  </si>
  <si>
    <t>F.011</t>
  </si>
  <si>
    <t>F.016</t>
  </si>
  <si>
    <t>F.017</t>
  </si>
  <si>
    <t>F.018</t>
  </si>
  <si>
    <t>F.019</t>
  </si>
  <si>
    <t>F.020</t>
  </si>
  <si>
    <t>F.021</t>
  </si>
  <si>
    <t>F.022</t>
  </si>
  <si>
    <t>F.023</t>
  </si>
  <si>
    <t>F.024</t>
  </si>
  <si>
    <t>F.025</t>
  </si>
  <si>
    <t>F.026</t>
  </si>
  <si>
    <t>F.027</t>
  </si>
  <si>
    <t>SK - Strukturovaná kabeláž</t>
  </si>
  <si>
    <t>Oddíl:G</t>
  </si>
  <si>
    <t>G.001</t>
  </si>
  <si>
    <t>G.002</t>
  </si>
  <si>
    <t>G.003</t>
  </si>
  <si>
    <t>G.004</t>
  </si>
  <si>
    <t>G.005</t>
  </si>
  <si>
    <t>G.006</t>
  </si>
  <si>
    <t>G.007</t>
  </si>
  <si>
    <t>G.008</t>
  </si>
  <si>
    <t>G.009</t>
  </si>
  <si>
    <t>G.010</t>
  </si>
  <si>
    <t>G.011</t>
  </si>
  <si>
    <t>G.012</t>
  </si>
  <si>
    <t>G.013</t>
  </si>
  <si>
    <t>G.014</t>
  </si>
  <si>
    <t>G.015</t>
  </si>
  <si>
    <t>G.016</t>
  </si>
  <si>
    <t>G.017</t>
  </si>
  <si>
    <t>G.018</t>
  </si>
  <si>
    <t>G.019</t>
  </si>
  <si>
    <t>G.020</t>
  </si>
  <si>
    <t>G.021</t>
  </si>
  <si>
    <t>G.022</t>
  </si>
  <si>
    <t>G.023</t>
  </si>
  <si>
    <t>G.024</t>
  </si>
  <si>
    <t>PZTS - Poplachový a tísňový zabezpečovací systém</t>
  </si>
  <si>
    <t>Oddíl:H</t>
  </si>
  <si>
    <t>H.001</t>
  </si>
  <si>
    <t>H.002</t>
  </si>
  <si>
    <t>H.003</t>
  </si>
  <si>
    <t>H.004</t>
  </si>
  <si>
    <t>H.005</t>
  </si>
  <si>
    <t>RO - Provozní rozhlas</t>
  </si>
  <si>
    <t>Oddíl:I</t>
  </si>
  <si>
    <t>I.001</t>
  </si>
  <si>
    <t>I.002</t>
  </si>
  <si>
    <t>I.003</t>
  </si>
  <si>
    <t>I.004</t>
  </si>
  <si>
    <t>I.005</t>
  </si>
  <si>
    <t>I.006</t>
  </si>
  <si>
    <t>H</t>
  </si>
  <si>
    <t>G</t>
  </si>
  <si>
    <t>I</t>
  </si>
  <si>
    <t>JČ - Jednotný čas a zvonky</t>
  </si>
  <si>
    <t>Dokumentace skutečného provedení stavby</t>
  </si>
  <si>
    <t>P.č.</t>
  </si>
  <si>
    <t>Název položky</t>
  </si>
  <si>
    <t>množství</t>
  </si>
  <si>
    <t>cena / MJ</t>
  </si>
  <si>
    <t>celkem</t>
  </si>
  <si>
    <t>Ceník</t>
  </si>
  <si>
    <t>Cen. soustava</t>
  </si>
  <si>
    <t>Ceník, kapitola</t>
  </si>
  <si>
    <t>Poznámka uchazeče</t>
  </si>
  <si>
    <t>Díl:</t>
  </si>
  <si>
    <t>61</t>
  </si>
  <si>
    <t>Upravy povrchů vnitřní</t>
  </si>
  <si>
    <t>611 42-1 Oprava vnitřních vápenných omítek stropů</t>
  </si>
  <si>
    <t>611 42-11 železobetonových rovných tvárnicových a kleneb v množství opravované plochy</t>
  </si>
  <si>
    <t>...v množství opravované plochy přes 5 do 10 %, štukových</t>
  </si>
  <si>
    <t>801-4</t>
  </si>
  <si>
    <t>612 42-1 Oprava vnitřních vápenných omítek stěn</t>
  </si>
  <si>
    <t>...v množství opravované plochy přes 5 do 10 %,  štukových</t>
  </si>
  <si>
    <t>94</t>
  </si>
  <si>
    <t>Lešení a stavební výtahy</t>
  </si>
  <si>
    <t>941 95-5 Lešení lehké pracovní pomocné</t>
  </si>
  <si>
    <t>...pomocné, o výšce lešeňové podlahy do 1,2 m</t>
  </si>
  <si>
    <t>800-3</t>
  </si>
  <si>
    <t>97</t>
  </si>
  <si>
    <t>Prorážení otvorů</t>
  </si>
  <si>
    <t>978 01 Otlučení omítek vápenných nebo vápenocementových</t>
  </si>
  <si>
    <t>978 01-1 vnitřních</t>
  </si>
  <si>
    <t>...stropů, v rozsahu do 10 %</t>
  </si>
  <si>
    <t>801-3</t>
  </si>
  <si>
    <t>URS</t>
  </si>
  <si>
    <t>...stěn, v rozsahu do 10 %</t>
  </si>
  <si>
    <t>99</t>
  </si>
  <si>
    <t>Staveništní přesun hmot</t>
  </si>
  <si>
    <t>999 28 Přesun hmot pro opravy a údržbu objektů</t>
  </si>
  <si>
    <t>oborů 801, 803, 811 a 812</t>
  </si>
  <si>
    <t>999 28-1 pro opravy a údržbu dosavadních objektů včetně vnějších plášťů</t>
  </si>
  <si>
    <t>...výšky do 25 m</t>
  </si>
  <si>
    <t>767</t>
  </si>
  <si>
    <t>Konstrukce zámečnické</t>
  </si>
  <si>
    <t>767 58 Montáž podhledů lamelových a kazetových</t>
  </si>
  <si>
    <t>800-767</t>
  </si>
  <si>
    <t>767 58-7 Podhledy kazetové minerální včetně roštu</t>
  </si>
  <si>
    <t>z hlavního profilu, příčného profilu, kazet, obvodové lišty včetně spojovacích prostředků,</t>
  </si>
  <si>
    <t>...600 mm x 600 mm, hrana kazety v úrovni roštu</t>
  </si>
  <si>
    <t>767 58-8 Demontáž podhledů</t>
  </si>
  <si>
    <t>...tvarovaných plechů</t>
  </si>
  <si>
    <t>...roštů</t>
  </si>
  <si>
    <t>998 76-7 Přesun hmot pro kovové stavební doplňk. konstrukce</t>
  </si>
  <si>
    <t>50 m vodorovně</t>
  </si>
  <si>
    <t>...v objektech výšky do 24 m</t>
  </si>
  <si>
    <t>784</t>
  </si>
  <si>
    <t>Malby</t>
  </si>
  <si>
    <t>784 40 Odstranění maleb</t>
  </si>
  <si>
    <t>...oškrabáním, v místnostech do 3,8 m</t>
  </si>
  <si>
    <t>800-784</t>
  </si>
  <si>
    <t>784 41 Příprava povrchu</t>
  </si>
  <si>
    <t>784 41-2 Penetrace (napouštění) podkladu</t>
  </si>
  <si>
    <t>...disperzní, jednonásobná</t>
  </si>
  <si>
    <t>...hlinkové,  , bělost 77 %, dvojnásobné</t>
  </si>
  <si>
    <t>...hlinkové,  , barevné, dvojnásobné</t>
  </si>
  <si>
    <t>D96</t>
  </si>
  <si>
    <t>Přesuny suti a vybouraných hmot</t>
  </si>
  <si>
    <t>979 08-4 Poplatek za skládku</t>
  </si>
  <si>
    <t>...stavební suti</t>
  </si>
  <si>
    <t>979 01 Svislá doprava suti a vybouraných hmot</t>
  </si>
  <si>
    <t>979 01-2 nošením</t>
  </si>
  <si>
    <t>...za prvé podlaží nad základním podlažím</t>
  </si>
  <si>
    <t>...příplatek zakaždé další podlaží nad prvním základním podlažím</t>
  </si>
  <si>
    <t>979 08-1 Odvoz suti a vybouraných hmot na skládku</t>
  </si>
  <si>
    <t>...do 1 km</t>
  </si>
  <si>
    <t>...příplatek za každý další 1 km</t>
  </si>
  <si>
    <t>979 08-7 Vodorovné přemístění suti nošením k místu nakládky</t>
  </si>
  <si>
    <t>nebo vybouraných hmot nošením nebo přehazováním k místu nakládky přístupnému normálním dopravním prostředkům do 10 m</t>
  </si>
  <si>
    <t>Vodorovné přemístění suti nošením do 10 m</t>
  </si>
  <si>
    <t>800-2</t>
  </si>
  <si>
    <t>Vodorovné přemístění vyb. hmot nošením do 10 m</t>
  </si>
  <si>
    <t>979 09-31 Uložení suti na skládku</t>
  </si>
  <si>
    <t>s hrubým urovnáním</t>
  </si>
  <si>
    <t>Uložení suti na skládku bez zhutnění</t>
  </si>
  <si>
    <t>800-6</t>
  </si>
  <si>
    <t xml:space="preserve"> - pro demontáž podhledů : 981</t>
  </si>
  <si>
    <t xml:space="preserve"> - pro montáž podhledů : 1329</t>
  </si>
  <si>
    <t xml:space="preserve">- stropy : </t>
  </si>
  <si>
    <t xml:space="preserve">- stěny : </t>
  </si>
  <si>
    <t xml:space="preserve">- stěny chodby : </t>
  </si>
  <si>
    <t xml:space="preserve">Demontážní hmotnosti z položek s pořadovými čísly: : </t>
  </si>
  <si>
    <t>Včetně naložení na dopravní prostředek a složení na skládku, bez poplatku za skládku.</t>
  </si>
  <si>
    <t>S naložením suti nebo vybouraných hmot do dopravního prostředku a na jejich vyložením, popřípadě přeložením na normální dopravní prostředek.</t>
  </si>
  <si>
    <t xml:space="preserve">Hmotnosti z položek s pořadovými čísly: : </t>
  </si>
  <si>
    <t xml:space="preserve">1,2,3, : </t>
  </si>
  <si>
    <t>Součet: 35,7516</t>
  </si>
  <si>
    <t xml:space="preserve"> - budova D - 1.NP - 516+9,8</t>
  </si>
  <si>
    <t xml:space="preserve"> - budova A - 1.NP - 383</t>
  </si>
  <si>
    <t xml:space="preserve"> - budova A - 2.NP - 73</t>
  </si>
  <si>
    <t xml:space="preserve"> - budova A - 2.NP - 73 + 174</t>
  </si>
  <si>
    <t xml:space="preserve"> - budova A - 3.NP - 174</t>
  </si>
  <si>
    <t>Součet: : 6,121342</t>
  </si>
  <si>
    <t>budova D - 1.NP - 55</t>
  </si>
  <si>
    <t>budova D - 2.NP - 653</t>
  </si>
  <si>
    <t>budova D - 3.NP - 773</t>
  </si>
  <si>
    <t>budova A - 1.NP - 592</t>
  </si>
  <si>
    <t>budova A - 2.NP - 540</t>
  </si>
  <si>
    <t>budova A - 3.NP - 540</t>
  </si>
  <si>
    <t>budova D - 1.NP - 433*2,5</t>
  </si>
  <si>
    <t>budova D - 2.NP - 547*3,2</t>
  </si>
  <si>
    <t>budova D - 3.NP - 236*3,2</t>
  </si>
  <si>
    <t>budova A - 1.NP - 551*3,2</t>
  </si>
  <si>
    <t>budova A - 2.NP - 529*3,2</t>
  </si>
  <si>
    <t>budova A - 3.NP - 489*3,2</t>
  </si>
  <si>
    <t>stropy : 3153</t>
  </si>
  <si>
    <t>stěny : 8579</t>
  </si>
  <si>
    <t xml:space="preserve"> - budova A - 1.NP chodba před šatnami 28*2*2,6</t>
  </si>
  <si>
    <t>11732-145,6</t>
  </si>
  <si>
    <t>Součet: : 76,43251</t>
  </si>
  <si>
    <t>Součet: : 1070,05514</t>
  </si>
  <si>
    <t>Součet: : 382,164062</t>
  </si>
  <si>
    <t xml:space="preserve"> - pro ošrkábání maleb stropů a opravu omítek: 3153</t>
  </si>
  <si>
    <t>Pronájem pojízdného lešení o výšce lešeňové podlahy do 6,7m, dovoz, postavení, složení, odvoz</t>
  </si>
  <si>
    <t>kmpl.</t>
  </si>
  <si>
    <t>Oddíl: K</t>
  </si>
  <si>
    <t>J</t>
  </si>
  <si>
    <t>K</t>
  </si>
  <si>
    <t>Ostatní náklady</t>
  </si>
  <si>
    <t>Specifikace dodávky</t>
  </si>
  <si>
    <t>A - Zapuštěný LED panel s mikroprizmatickým optickým systémem, IP54_IP20, 120 lm/W, 3000lm, 25W,4000K, LED</t>
  </si>
  <si>
    <t>A1 - Zapuštěný LED panel s mikroprizmatickým optickým systémem, IP54_IP20, 115 lm/W, 3800lm, 33W,4000K, LED</t>
  </si>
  <si>
    <t>B2 - Přisazený designový LED bodový světlomet s širokou vyzařovací charaktristikou, adaptér pro 3f napájecí lištu systém GLOBAL, bílá barva,  IP20, Ra&gt;90, 29,8W,4000K</t>
  </si>
  <si>
    <t>B1 - Zapuštěný, výklopný a směrovatelný bodový LED světlomet, směrovatelný v rozahu 355°, 75°, design tělesa stejný jako B2, Ra&gt;90, IP20, 29,8W,4000K</t>
  </si>
  <si>
    <t>C - Přisazené LED průmyslové svítidlo s nerezovými sponami, středně široká vyzařovací charakteristika, IP66, 125 lm/W, 33W, 4000K</t>
  </si>
  <si>
    <t>D - Přisazené/závěsné LED svítidlo se speciální čočkovou optikou, 135 lm/W , UGR &lt; 16 jas svítidla L65 &lt; 1000 cd/m², rozměry 1200 x 300 x 52 mm, 27,8W, 4000K</t>
  </si>
  <si>
    <t>E -  Přisazené LED průmyslové svítidlo s nerezovými sponami, středně široká vyzařovací charakteristika, IP66, 125 lm/W, 50W, 4000K</t>
  </si>
  <si>
    <t>F - Přisazené/nástěnné čtvercové LED svítidlo, IP65, 120 lm/W, 1950lm, 16,3W, 4000K</t>
  </si>
  <si>
    <t>G - Přisazené designové LED svítidlo s oblým prizmatickým optickým systémem, IP44, 120 lm/W, 4250lm, 35,3W, 4000K, rozměry 1216 x 166 x 64 mm</t>
  </si>
  <si>
    <t>G1 - Přisazené designové LED svítidlo s oblým prizmatickým optickým systémem, IP44, 116 lm/W, 6200lm, 53,5W, 4000K, rozměry 1216 x 166 x 64 mm</t>
  </si>
  <si>
    <t>H - Přisazené LED svítidlo pro kryté sportoviště, vysoce odolné vůči nárazům IK08, konstukce se samočistícím systémem chladících ploch, střední dimenzovaná životnost: 50000h L85 při/u -40°C+50000h L85 při/u 55°C , IP65, 135 lm/W 174,6W, 25000lm, 4000K, řízení DALI</t>
  </si>
  <si>
    <t>I - LED svítidlo do 11ti žilového lištového systému s možností libovolného posouvání po napájecí liště, speciální čočková optika, stejný design jako svítidlo D, 139 lm/W, UGR &lt;19, jas svítidla &lt;3000 cd/m², stmívatelný předřadník DALI, 1498 x 60 x 85 mm, 29,3W, IP2x, 4000K</t>
  </si>
  <si>
    <t>J - Přisazené/závěsné asymetrické LED svítidlo pro nasvětlování tabulí, 117 lm/W, 4400lm, 37,7W, 4000K, řízení DALI, rozměry 1203 x 130 x 61 mm</t>
  </si>
  <si>
    <t>J1 - Zapuštěné asymetrické LED svítidlo pro nasvětlování tabulí, 109 lm/W, 2200lm, 20,1W, 4000K, řízení DALI, rozměry 598 x 114 x 85 mm</t>
  </si>
  <si>
    <t>K - Zapuštěné LED čtvercové svítidlo se speciální čočkovou optikou, stejný design jako D a I, 135 lm/W, UGR &lt; 16 a L65 &lt; 1000 cd/m²,   27,8W, 4000K</t>
  </si>
  <si>
    <t xml:space="preserve">L - Přisazené LED svítidlo do čistých prostor, mikropyramidální optika, Ra&gt;90,97 lm/W, 7520lm, 77,5W, 4000K, IP65, rozměry 1250 x 350 x 96 mm </t>
  </si>
  <si>
    <t>lišta 2 m - napájeci lišta 11žil pro svítidla I</t>
  </si>
  <si>
    <t>lišta 3 m - napájeci lišta 11žil pro svítidla I</t>
  </si>
  <si>
    <t>lišta 4 m- napájeci lišta 11žil pro svítidla I</t>
  </si>
  <si>
    <t>napájač pro 11ti žilový lištový systém</t>
  </si>
  <si>
    <t>spojka</t>
  </si>
  <si>
    <t>koncovka</t>
  </si>
  <si>
    <t>uchyt</t>
  </si>
  <si>
    <t>lišta 4M - svítidla</t>
  </si>
  <si>
    <t>lišta 3M - svítidla</t>
  </si>
  <si>
    <t>lišta 3,5M - svítidla</t>
  </si>
  <si>
    <t>lišta 2M - svítidla</t>
  </si>
  <si>
    <t>lišta 2,5M - svítidla</t>
  </si>
  <si>
    <t>W+X</t>
  </si>
  <si>
    <t>KP1,5</t>
  </si>
  <si>
    <t>N1 - Nouzové svítidlo, přisazené, IP65, 3W, 1hod + piktogram</t>
  </si>
  <si>
    <t>N2 - Nouzové svítidlo, přisazené, IP40, 4,7W, 1hod</t>
  </si>
  <si>
    <t>N3 - Nouzové kombinované svítidlo pro vyznačení směru úniku a zároveň 2 směrovatelné optiky 360° pro nasvětlení únikového koridoru popř. rohových chodeb, přisazené/nástěnné, pozorovací vzdálenost 22m,rozměry piktogramu 222 x 5 x 110 mm, IP42, 6,6W, 1 hod, auto test,</t>
  </si>
  <si>
    <t>N4 - Nouzové svítidlo, přisazené, s úzkou vyzařovací charakteristikou typu SPOT, IP40, IK07, 4,7W, 1hod, Auto Test</t>
  </si>
  <si>
    <t>N5 - Nouzové svítidlo, přisazené, s charkteristikou antipanic,  IP40, IK07,  4,7W, 1hod, AutoTest</t>
  </si>
  <si>
    <t>N6 - Nouzové svítidlo, přisazené/zapuštěné, 6W, 1hod</t>
  </si>
  <si>
    <t>N7 - Nouzové svítidlo, zapuštěné, s charkteristikou antipanic,  IP40, IK07, 4,7W, 1hod, AutoTest</t>
  </si>
  <si>
    <t>N8 - Nouzové svítidlo, zapuštěné, s únikovou charakterisitikou, IP40, IK07,  4,7W, 1hod, AutoTest</t>
  </si>
  <si>
    <t>N9 - Nouzové svítidlo, přisazené, IP30, 2,2W, 1hod + piktogram</t>
  </si>
  <si>
    <t>N10 - Nouzové svítidlo, přisazené/zapuštěné, 5W, 1hod</t>
  </si>
  <si>
    <t>N11 - Nouzové designové svítidlo zapuštěné, prosvětlená deska, pozorovací vzdálenost 23m, IP30, 2,2W, 1 hod + piktogram</t>
  </si>
  <si>
    <t>N12 - Nouzové svítidlo zapuštěné, s úzkou vyzařovací charakteristikou typu SPOT, IP40, IK07, 4,7W, 1 hod, Autotest</t>
  </si>
  <si>
    <t xml:space="preserve">N13 - Nouzové svítidlo s adaptérem pro 11ti žilový lištový systém, s charakterisitkou antipanic, IP20, 4,7W, 1 hod, AutoTest </t>
  </si>
  <si>
    <t>DALI řízení
Položka obsahuje veškerý materiál a montáž potřebný k realizaci inteligentního řídícho systému osvětlení v tělocvičnách. Systém obsahuje:
1ks - řídíc modul DALI
2ks modul 2 tlačítka zap/vyp
2ks modul 7 tlačítek
4ks rámeček černý plast
2ks Čidlo denního osvětlení DALI
1ks Switch konfigurovatelný
montáž komponentů DALI, nastavení systému, zaškolení obsluhy, doprava</t>
  </si>
  <si>
    <t>Tlačítkový spínač, včetně přístrojové krabice, montáž,zapojení a ukončení vodičů.</t>
  </si>
  <si>
    <t xml:space="preserve">Tlačítkový spínač s doutnavkou, včetně přístrojové krabice, montáž,zapojení a ukončení vodičů. </t>
  </si>
  <si>
    <t xml:space="preserve">Vypínač č.1, včetně přístrojové krabice, montáž,zapojení a ukončení vodičů.  </t>
  </si>
  <si>
    <t xml:space="preserve">Vypínač č.1 IP44, včetně přístrojové krabice, montáž,zapojení a ukončení vodičů.  </t>
  </si>
  <si>
    <t xml:space="preserve">Vypínač č.5, včetně přístrojové krabice, montáž,zapojení a ukončení vodičů.  </t>
  </si>
  <si>
    <t xml:space="preserve">Vypínač č.6, včetně přístrojové krabice, montáž,zapojení a ukončení vodičů.  </t>
  </si>
  <si>
    <t xml:space="preserve">Vypínač č.6+6, včetně přístrojové krabice, montáž,zapojení a ukončení vodičů.  </t>
  </si>
  <si>
    <t xml:space="preserve">Vypínač 400V/25A,3p, IP 65, montáž,zapojení a ukončení vodičů.  </t>
  </si>
  <si>
    <t xml:space="preserve">Zásuvka 400V/16A,5p, IP 44, montáž,zapojení a ukončení vodičů.  </t>
  </si>
  <si>
    <t xml:space="preserve">Zásuvka 230V/16A,3p, IP 20, včetně přístrojové krabice, montáž,zapojení a ukončení vodičů.  </t>
  </si>
  <si>
    <t xml:space="preserve">Zásuvka 230V/16A,3p, IP 44, včetně přístrojové krabice, montáž,zapojení a ukončení vodičů.  </t>
  </si>
  <si>
    <t xml:space="preserve">Zásuvka 230V/16A s přepěťovou ochranou a optickou signalizací poruchy,3p, IP 20, včetně přístrojové krabice, montáž,zapojení a ukončení vodičů.  </t>
  </si>
  <si>
    <t xml:space="preserve">Zásuvka 230V/16A dvojnásobná,3p, IP 20, včetně přístrojové krabice, montáž,zapojení a ukončení vodičů.  </t>
  </si>
  <si>
    <t>Podlahová krabice - 16 modulů,včetně 4ks zásuvek 230V/16A + 1x zásuvka s SPD typ III, montáž,zapojení a ukončení vodičů.</t>
  </si>
  <si>
    <t xml:space="preserve">Instalační krabice odbočná s víčkem (d=73mm,h=42mm), včetně vnitřních svorkovnic, pod omítku, montáž,zapojení a ukončení vodičů.  </t>
  </si>
  <si>
    <t xml:space="preserve">Instalační krabice odbočná s víčkem (d=103mm,h=50mm), včetně vnitřních svorkovnic, pod omítku, montáž,zapojení a ukončení vodičů.  </t>
  </si>
  <si>
    <t xml:space="preserve">Instalační krabice s víčkem 107x107x50mm (š x v x h), včetně vnitřních svorkovnic, pod omítku, montáž,zapojení a ukončení vodičů.  </t>
  </si>
  <si>
    <t xml:space="preserve">Instalační krabice odbočná s víčkem (d=73mm,h=73mm), včetně vnitřních svorkovnic, do dutých stěn, mat. samozhášívé PVC, montáž,zapojení a ukončení vodičů.  </t>
  </si>
  <si>
    <t xml:space="preserve">Rozbočovací krabice na omítku 80x80x40mm (š x v x h), včetně vnitřních svorkovnic, na omítku, IP44, montáž,zapojení a ukončení vodičů.  </t>
  </si>
  <si>
    <t>Instalační trubka pevná z PVC d=20mm, střední mechanická odolnost,upevňovací a spojovací materiál, montáž.</t>
  </si>
  <si>
    <t xml:space="preserve">Instalační trubka pevná z PVC d=40mm,střední mechanická odolnost,upevňovací a spojovací materiál, montáž. </t>
  </si>
  <si>
    <t>Instalační trubka ohebná z PVC d=20mm,nízká mechanická odolnost,upevňovací a spojovací materiál, montáž.</t>
  </si>
  <si>
    <t>Instalační trubka ohebná z PVC d=32mm,nízká mechanická odolnost,upevňovací a spojovací materiál, montáž.</t>
  </si>
  <si>
    <t>Instalační trubka ohebná z PVC d=50mm,nízká mechanická odolnost,upevňovací a spojovací materiál, montáž.</t>
  </si>
  <si>
    <t>Kabelový žlab 60x200mm s integrovanou spojkou tl.plechu 0,75mm</t>
  </si>
  <si>
    <t>Oblouk 90° 60x200mm s integrovanou spojkou</t>
  </si>
  <si>
    <t xml:space="preserve">Středový závěs 200mm </t>
  </si>
  <si>
    <t xml:space="preserve">Stropní držák s otvory 10,5mm </t>
  </si>
  <si>
    <t>Kabelový žlab 60x100mm s integrovanou spojkou tl.plechu 0,75mm</t>
  </si>
  <si>
    <t xml:space="preserve">Středový závěs 60x100mm M10 </t>
  </si>
  <si>
    <t xml:space="preserve">Svazkový držák 50x85x33mm, pásově zinkováno, včetně příslušenství, montáž. </t>
  </si>
  <si>
    <t>19" stojanový datový rozvaděč, 45 U, rozebíratelný, 800x800</t>
  </si>
  <si>
    <t>podstavec s filtrem pro  800/800</t>
  </si>
  <si>
    <t>Ventilační jednotka,4x ventilátor,termostat,</t>
  </si>
  <si>
    <t>osvětlovací jednotka 1U,</t>
  </si>
  <si>
    <t>19" vyvazovací panel 1U jednostranná plast. Lišta,</t>
  </si>
  <si>
    <t>Switch layer 2, 24x10/100/1000 port (12xPOE 100W), 2xSFP combo port,</t>
  </si>
  <si>
    <t>Opticko metalický konvertor,PoE injektor,napájecí zdroj,</t>
  </si>
  <si>
    <t>SFP modul 20km, 1.25G, 20km</t>
  </si>
  <si>
    <t>APR-ZX8 BUS, expandér 8 IN,</t>
  </si>
  <si>
    <t>DG-BOX E, Box E pro moduly DGP včetně tamperu,</t>
  </si>
  <si>
    <t>Akustický detektor rozbití skla,</t>
  </si>
  <si>
    <t>QUAD PIR, 15m/85°,</t>
  </si>
  <si>
    <t>Povrchový magnetický kontakt, plast, kabel 3 m, 4 vodiče,</t>
  </si>
  <si>
    <t>Instalační plastová krabice povrchová, 8 šroubovacích svorek, tamper</t>
  </si>
  <si>
    <t>zálohovaný zdroj 12V/2A do vnitřního prostředí, s prostorem pro akumulátor 7Ah,</t>
  </si>
  <si>
    <t>Digitální audio expander, 2 symetrické vstupy s volitelnou citlivostí Mic/Line a phantomovým napájením + 2 symetrické výstupy, 1 port digitální audio sběrnice Dante (AES67 komp.)</t>
  </si>
  <si>
    <t>Převodní modul 100V-1V,</t>
  </si>
  <si>
    <t xml:space="preserve">Skříňkový reproduktor nástěnný, </t>
  </si>
  <si>
    <t>zvonek školní, 24V,</t>
  </si>
  <si>
    <t>Analogové hodiny, podružný strojek, minutový interval, 40cm, design 210, standardní provedení,</t>
  </si>
  <si>
    <t>Analogové hodiny, podružný strojek, minutový interval, 40cm, design 210, nárazuvzdorné provedení</t>
  </si>
  <si>
    <t>Stropní závěsy a boční konzoly pro interiérové analogové hodiny, 2 stranný závěs,</t>
  </si>
  <si>
    <t>Stropní závěsy a boční konzoly pro interiérové analogové hodiny, 1 stranný závěs,</t>
  </si>
  <si>
    <t>DPH 21%</t>
  </si>
  <si>
    <t>Cena celkem s DPH</t>
  </si>
  <si>
    <t>Množství v
1NP  - A</t>
  </si>
  <si>
    <t>Množství v
2NP  - A</t>
  </si>
  <si>
    <t>Množství v
3NP  - A</t>
  </si>
  <si>
    <t>Množství v
1NP  - D</t>
  </si>
  <si>
    <t>Množství v
2NP  - D</t>
  </si>
  <si>
    <t>Množství v
3NP  - D</t>
  </si>
  <si>
    <t>e</t>
  </si>
  <si>
    <t>f</t>
  </si>
  <si>
    <t>g</t>
  </si>
  <si>
    <t>i</t>
  </si>
  <si>
    <t>j</t>
  </si>
  <si>
    <t>d=e+f+g+h+i+j</t>
  </si>
  <si>
    <t>Demontáž stávající elektroinstalace, včetně odvozu a likvidace.</t>
  </si>
  <si>
    <t>784 45 Malby z malířských směsí se začištěním vč. úklidu</t>
  </si>
  <si>
    <t>Výchozí revize - cena obsahuje kompletní revizi, včetně zpracování zprávy a doložení veškerých potřebných dokumentů k předání díla.</t>
  </si>
  <si>
    <t>B.024</t>
  </si>
  <si>
    <t>Stavební výpomoci a PSV</t>
  </si>
  <si>
    <t>Oddíl:K</t>
  </si>
  <si>
    <t>K.002</t>
  </si>
  <si>
    <t>K.001</t>
  </si>
  <si>
    <t>K.003</t>
  </si>
  <si>
    <t>K.004</t>
  </si>
  <si>
    <t>K.005</t>
  </si>
  <si>
    <t>K.006</t>
  </si>
  <si>
    <t>I.007</t>
  </si>
  <si>
    <t xml:space="preserve">8,9,10, : </t>
  </si>
  <si>
    <t xml:space="preserve">5,6,9,10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</si>
</sst>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#,##0.00000"/>
  </numFmts>
  <fonts count="37" x14ac:knownFonts="1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2"/>
      <name val="Times New Roman CE"/>
      <charset val="238"/>
    </font>
    <font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2">
    <xf numFmtId="0" fontId="0" fillId="0" borderId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/>
    <xf numFmtId="0" fontId="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3" fillId="0" borderId="0"/>
    <xf numFmtId="0" fontId="15" fillId="0" borderId="0"/>
    <xf numFmtId="0" fontId="5" fillId="0" borderId="0"/>
    <xf numFmtId="0" fontId="8" fillId="0" borderId="0"/>
    <xf numFmtId="0" fontId="5" fillId="0" borderId="0"/>
    <xf numFmtId="0" fontId="9" fillId="2" borderId="0">
      <alignment horizontal="left"/>
    </xf>
    <xf numFmtId="0" fontId="10" fillId="3" borderId="0"/>
    <xf numFmtId="0" fontId="4" fillId="0" borderId="0" applyProtection="0"/>
    <xf numFmtId="0" fontId="9" fillId="0" borderId="0"/>
    <xf numFmtId="164" fontId="11" fillId="0" borderId="1">
      <alignment horizontal="right" vertical="center"/>
    </xf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2">
    <xf numFmtId="0" fontId="0" fillId="0" borderId="0" xfId="0"/>
    <xf numFmtId="0" fontId="13" fillId="0" borderId="0" xfId="15" applyFont="1"/>
    <xf numFmtId="0" fontId="16" fillId="0" borderId="0" xfId="14" applyFont="1"/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49" fontId="13" fillId="0" borderId="8" xfId="15" applyNumberFormat="1" applyFont="1" applyBorder="1" applyAlignment="1">
      <alignment horizontal="center" vertical="center" wrapText="1"/>
    </xf>
    <xf numFmtId="49" fontId="13" fillId="0" borderId="9" xfId="15" applyNumberFormat="1" applyFont="1" applyBorder="1" applyAlignment="1">
      <alignment horizontal="center" vertical="center" wrapText="1"/>
    </xf>
    <xf numFmtId="49" fontId="13" fillId="0" borderId="10" xfId="15" applyNumberFormat="1" applyFont="1" applyBorder="1" applyAlignment="1">
      <alignment horizontal="center" vertical="center" wrapText="1"/>
    </xf>
    <xf numFmtId="49" fontId="13" fillId="0" borderId="12" xfId="15" applyNumberFormat="1" applyFont="1" applyBorder="1" applyAlignment="1">
      <alignment horizontal="center" vertical="center" wrapText="1"/>
    </xf>
    <xf numFmtId="49" fontId="13" fillId="0" borderId="14" xfId="15" applyNumberFormat="1" applyFont="1" applyBorder="1" applyAlignment="1">
      <alignment horizontal="center" vertical="center" wrapText="1"/>
    </xf>
    <xf numFmtId="49" fontId="13" fillId="0" borderId="15" xfId="15" applyNumberFormat="1" applyFont="1" applyBorder="1" applyAlignment="1">
      <alignment horizontal="center" vertical="center" wrapText="1"/>
    </xf>
    <xf numFmtId="165" fontId="21" fillId="4" borderId="21" xfId="12" applyNumberFormat="1" applyFont="1" applyFill="1" applyBorder="1" applyAlignment="1">
      <alignment horizontal="right" vertical="center"/>
    </xf>
    <xf numFmtId="165" fontId="21" fillId="4" borderId="24" xfId="12" applyNumberFormat="1" applyFont="1" applyFill="1" applyBorder="1" applyAlignment="1">
      <alignment horizontal="right" vertical="center"/>
    </xf>
    <xf numFmtId="0" fontId="29" fillId="0" borderId="0" xfId="5" applyFont="1" applyAlignment="1" applyProtection="1">
      <alignment horizontal="left" vertical="center" wrapText="1"/>
      <protection locked="0"/>
    </xf>
    <xf numFmtId="0" fontId="30" fillId="0" borderId="0" xfId="5" applyFont="1" applyAlignment="1" applyProtection="1">
      <alignment horizontal="left" vertical="center" wrapText="1"/>
      <protection locked="0"/>
    </xf>
    <xf numFmtId="0" fontId="22" fillId="5" borderId="2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28" fillId="5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6" xfId="0" applyFont="1" applyFill="1" applyBorder="1" applyAlignment="1">
      <alignment horizontal="left"/>
    </xf>
    <xf numFmtId="0" fontId="9" fillId="5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left" vertical="center"/>
    </xf>
    <xf numFmtId="0" fontId="22" fillId="5" borderId="6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22" fillId="5" borderId="6" xfId="0" applyFont="1" applyFill="1" applyBorder="1" applyAlignment="1">
      <alignment horizontal="left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right" vertical="top"/>
    </xf>
    <xf numFmtId="0" fontId="4" fillId="5" borderId="0" xfId="0" applyFont="1" applyFill="1" applyAlignment="1">
      <alignment horizontal="left" vertical="top" wrapText="1"/>
    </xf>
    <xf numFmtId="165" fontId="21" fillId="4" borderId="29" xfId="12" applyNumberFormat="1" applyFont="1" applyFill="1" applyBorder="1" applyAlignment="1">
      <alignment horizontal="right" vertical="center"/>
    </xf>
    <xf numFmtId="0" fontId="13" fillId="6" borderId="17" xfId="13" applyFont="1" applyFill="1" applyBorder="1" applyAlignment="1">
      <alignment horizontal="center" vertical="center" wrapText="1"/>
    </xf>
    <xf numFmtId="0" fontId="13" fillId="6" borderId="18" xfId="13" applyFont="1" applyFill="1" applyBorder="1" applyAlignment="1">
      <alignment horizontal="center" vertical="center" wrapText="1"/>
    </xf>
    <xf numFmtId="0" fontId="13" fillId="6" borderId="18" xfId="13" applyFont="1" applyFill="1" applyBorder="1" applyAlignment="1">
      <alignment horizontal="left" vertical="center"/>
    </xf>
    <xf numFmtId="165" fontId="13" fillId="6" borderId="18" xfId="13" applyNumberFormat="1" applyFont="1" applyFill="1" applyBorder="1" applyAlignment="1">
      <alignment horizontal="right" vertical="center" wrapText="1"/>
    </xf>
    <xf numFmtId="164" fontId="13" fillId="6" borderId="18" xfId="13" applyNumberFormat="1" applyFont="1" applyFill="1" applyBorder="1" applyAlignment="1">
      <alignment horizontal="right" vertical="center" wrapText="1"/>
    </xf>
    <xf numFmtId="165" fontId="13" fillId="6" borderId="19" xfId="13" applyNumberFormat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26" xfId="0" applyFont="1" applyBorder="1" applyAlignment="1">
      <alignment horizontal="left"/>
    </xf>
    <xf numFmtId="0" fontId="22" fillId="5" borderId="31" xfId="0" applyFont="1" applyFill="1" applyBorder="1" applyAlignment="1">
      <alignment horizontal="left" vertical="center"/>
    </xf>
    <xf numFmtId="0" fontId="22" fillId="5" borderId="34" xfId="0" applyFont="1" applyFill="1" applyBorder="1" applyAlignment="1">
      <alignment horizontal="left" vertical="center"/>
    </xf>
    <xf numFmtId="0" fontId="19" fillId="5" borderId="35" xfId="0" applyFont="1" applyFill="1" applyBorder="1" applyAlignment="1">
      <alignment horizontal="left"/>
    </xf>
    <xf numFmtId="0" fontId="22" fillId="5" borderId="35" xfId="0" applyFont="1" applyFill="1" applyBorder="1" applyAlignment="1">
      <alignment horizontal="left" vertical="center"/>
    </xf>
    <xf numFmtId="0" fontId="22" fillId="5" borderId="35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left"/>
    </xf>
    <xf numFmtId="0" fontId="0" fillId="0" borderId="34" xfId="0" applyBorder="1"/>
    <xf numFmtId="5" fontId="27" fillId="0" borderId="35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5" fontId="23" fillId="0" borderId="35" xfId="0" applyNumberFormat="1" applyFont="1" applyBorder="1" applyAlignment="1">
      <alignment horizontal="right" vertical="center"/>
    </xf>
    <xf numFmtId="0" fontId="0" fillId="0" borderId="36" xfId="0" applyBorder="1"/>
    <xf numFmtId="0" fontId="0" fillId="0" borderId="37" xfId="0" applyBorder="1"/>
    <xf numFmtId="0" fontId="22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right"/>
    </xf>
    <xf numFmtId="0" fontId="25" fillId="0" borderId="41" xfId="0" applyFont="1" applyBorder="1"/>
    <xf numFmtId="5" fontId="5" fillId="0" borderId="42" xfId="0" applyNumberFormat="1" applyFont="1" applyBorder="1" applyAlignment="1">
      <alignment horizontal="right" vertical="center"/>
    </xf>
    <xf numFmtId="0" fontId="25" fillId="0" borderId="43" xfId="0" applyFont="1" applyBorder="1"/>
    <xf numFmtId="5" fontId="5" fillId="0" borderId="44" xfId="0" applyNumberFormat="1" applyFont="1" applyBorder="1" applyAlignment="1">
      <alignment horizontal="right" vertical="center"/>
    </xf>
    <xf numFmtId="0" fontId="0" fillId="0" borderId="43" xfId="0" applyBorder="1"/>
    <xf numFmtId="5" fontId="27" fillId="0" borderId="44" xfId="0" applyNumberFormat="1" applyFont="1" applyBorder="1" applyAlignment="1">
      <alignment horizontal="right" vertical="center"/>
    </xf>
    <xf numFmtId="0" fontId="0" fillId="0" borderId="45" xfId="0" applyBorder="1"/>
    <xf numFmtId="0" fontId="26" fillId="0" borderId="4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5" fontId="23" fillId="0" borderId="47" xfId="0" applyNumberFormat="1" applyFont="1" applyBorder="1" applyAlignment="1">
      <alignment horizontal="right" vertical="center"/>
    </xf>
    <xf numFmtId="0" fontId="30" fillId="0" borderId="0" xfId="5" applyFont="1" applyAlignment="1" applyProtection="1">
      <alignment horizontal="left" vertical="center"/>
      <protection locked="0"/>
    </xf>
    <xf numFmtId="0" fontId="0" fillId="0" borderId="51" xfId="0" applyBorder="1"/>
    <xf numFmtId="0" fontId="0" fillId="0" borderId="48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9" fillId="0" borderId="53" xfId="5" applyFont="1" applyBorder="1" applyAlignment="1" applyProtection="1">
      <alignment horizontal="left"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30" fillId="0" borderId="53" xfId="5" applyFont="1" applyBorder="1" applyAlignment="1" applyProtection="1">
      <alignment vertical="center" wrapText="1"/>
      <protection locked="0"/>
    </xf>
    <xf numFmtId="0" fontId="30" fillId="0" borderId="54" xfId="5" applyFont="1" applyBorder="1" applyAlignment="1" applyProtection="1">
      <alignment horizontal="left" vertical="center" wrapText="1"/>
      <protection locked="0"/>
    </xf>
    <xf numFmtId="0" fontId="30" fillId="0" borderId="53" xfId="5" applyFont="1" applyBorder="1" applyAlignment="1" applyProtection="1">
      <alignment horizontal="left" vertical="center" wrapText="1"/>
      <protection locked="0"/>
    </xf>
    <xf numFmtId="0" fontId="0" fillId="0" borderId="55" xfId="0" applyBorder="1"/>
    <xf numFmtId="0" fontId="0" fillId="0" borderId="25" xfId="0" applyBorder="1"/>
    <xf numFmtId="0" fontId="0" fillId="0" borderId="56" xfId="0" applyBorder="1"/>
    <xf numFmtId="49" fontId="9" fillId="5" borderId="0" xfId="0" applyNumberFormat="1" applyFont="1" applyFill="1" applyAlignment="1">
      <alignment horizontal="left" vertical="center"/>
    </xf>
    <xf numFmtId="0" fontId="0" fillId="0" borderId="0" xfId="0" applyAlignment="1">
      <alignment wrapText="1"/>
    </xf>
    <xf numFmtId="0" fontId="9" fillId="5" borderId="0" xfId="0" applyFont="1" applyFill="1" applyAlignment="1">
      <alignment horizontal="left" vertical="center" wrapText="1"/>
    </xf>
    <xf numFmtId="49" fontId="13" fillId="0" borderId="0" xfId="15" applyNumberFormat="1" applyFont="1" applyAlignment="1">
      <alignment horizontal="center" vertical="center" wrapText="1"/>
    </xf>
    <xf numFmtId="0" fontId="13" fillId="0" borderId="0" xfId="15" applyFont="1" applyAlignment="1">
      <alignment horizontal="center" vertical="center"/>
    </xf>
    <xf numFmtId="0" fontId="0" fillId="7" borderId="57" xfId="0" applyFill="1" applyBorder="1" applyAlignment="1">
      <alignment vertical="top"/>
    </xf>
    <xf numFmtId="49" fontId="0" fillId="7" borderId="58" xfId="0" applyNumberFormat="1" applyFill="1" applyBorder="1" applyAlignment="1">
      <alignment vertical="top"/>
    </xf>
    <xf numFmtId="49" fontId="0" fillId="7" borderId="58" xfId="0" applyNumberFormat="1" applyFill="1" applyBorder="1" applyAlignment="1">
      <alignment horizontal="left" vertical="top" wrapText="1"/>
    </xf>
    <xf numFmtId="0" fontId="0" fillId="7" borderId="58" xfId="0" applyFill="1" applyBorder="1" applyAlignment="1">
      <alignment horizontal="center" vertical="top" shrinkToFit="1"/>
    </xf>
    <xf numFmtId="170" fontId="0" fillId="7" borderId="58" xfId="0" applyNumberFormat="1" applyFill="1" applyBorder="1" applyAlignment="1">
      <alignment vertical="top"/>
    </xf>
    <xf numFmtId="4" fontId="0" fillId="7" borderId="59" xfId="0" applyNumberFormat="1" applyFill="1" applyBorder="1" applyAlignment="1">
      <alignment vertical="top"/>
    </xf>
    <xf numFmtId="4" fontId="0" fillId="7" borderId="57" xfId="0" applyNumberFormat="1" applyFill="1" applyBorder="1" applyAlignment="1">
      <alignment vertical="top"/>
    </xf>
    <xf numFmtId="0" fontId="0" fillId="7" borderId="58" xfId="0" applyFill="1" applyBorder="1" applyAlignment="1">
      <alignment vertical="top" wrapText="1"/>
    </xf>
    <xf numFmtId="0" fontId="0" fillId="7" borderId="60" xfId="0" applyFill="1" applyBorder="1" applyAlignment="1">
      <alignment vertical="top" wrapText="1"/>
    </xf>
    <xf numFmtId="0" fontId="0" fillId="7" borderId="61" xfId="0" applyFill="1" applyBorder="1" applyAlignment="1">
      <alignment vertical="top"/>
    </xf>
    <xf numFmtId="49" fontId="0" fillId="7" borderId="62" xfId="0" applyNumberFormat="1" applyFill="1" applyBorder="1" applyAlignment="1">
      <alignment vertical="top"/>
    </xf>
    <xf numFmtId="4" fontId="0" fillId="0" borderId="64" xfId="0" applyNumberFormat="1" applyBorder="1" applyAlignment="1">
      <alignment vertical="top"/>
    </xf>
    <xf numFmtId="4" fontId="0" fillId="0" borderId="65" xfId="0" applyNumberFormat="1" applyBorder="1" applyAlignment="1">
      <alignment vertical="top"/>
    </xf>
    <xf numFmtId="0" fontId="0" fillId="7" borderId="30" xfId="0" applyFill="1" applyBorder="1" applyAlignment="1">
      <alignment horizontal="left" vertical="top" wrapText="1"/>
    </xf>
    <xf numFmtId="0" fontId="32" fillId="0" borderId="69" xfId="0" applyFont="1" applyBorder="1" applyAlignment="1">
      <alignment horizontal="left" vertical="top" wrapText="1"/>
    </xf>
    <xf numFmtId="4" fontId="32" fillId="0" borderId="69" xfId="0" applyNumberFormat="1" applyFont="1" applyBorder="1" applyAlignment="1">
      <alignment vertical="top" shrinkToFit="1"/>
    </xf>
    <xf numFmtId="0" fontId="32" fillId="0" borderId="53" xfId="0" applyFont="1" applyBorder="1" applyAlignment="1">
      <alignment vertical="top" wrapText="1"/>
    </xf>
    <xf numFmtId="4" fontId="32" fillId="0" borderId="54" xfId="0" applyNumberFormat="1" applyFont="1" applyBorder="1" applyAlignment="1">
      <alignment vertical="top" wrapText="1" shrinkToFit="1"/>
    </xf>
    <xf numFmtId="0" fontId="1" fillId="7" borderId="30" xfId="27" applyFill="1" applyBorder="1" applyAlignment="1">
      <alignment horizontal="left" vertical="top" wrapText="1"/>
    </xf>
    <xf numFmtId="0" fontId="32" fillId="0" borderId="5" xfId="27" applyFont="1" applyBorder="1" applyAlignment="1">
      <alignment vertical="top"/>
    </xf>
    <xf numFmtId="4" fontId="32" fillId="0" borderId="53" xfId="27" applyNumberFormat="1" applyFont="1" applyBorder="1" applyAlignment="1">
      <alignment vertical="top" shrinkToFit="1"/>
    </xf>
    <xf numFmtId="4" fontId="32" fillId="0" borderId="68" xfId="27" applyNumberFormat="1" applyFont="1" applyBorder="1" applyAlignment="1">
      <alignment vertical="top" shrinkToFit="1"/>
    </xf>
    <xf numFmtId="0" fontId="32" fillId="0" borderId="53" xfId="27" applyFont="1" applyBorder="1" applyAlignment="1">
      <alignment vertical="top"/>
    </xf>
    <xf numFmtId="0" fontId="32" fillId="0" borderId="69" xfId="27" applyFont="1" applyBorder="1" applyAlignment="1">
      <alignment horizontal="left" vertical="top" wrapText="1"/>
    </xf>
    <xf numFmtId="0" fontId="32" fillId="0" borderId="69" xfId="27" applyFont="1" applyBorder="1" applyAlignment="1">
      <alignment vertical="top" shrinkToFit="1"/>
    </xf>
    <xf numFmtId="170" fontId="32" fillId="0" borderId="69" xfId="27" applyNumberFormat="1" applyFont="1" applyBorder="1" applyAlignment="1">
      <alignment vertical="top" shrinkToFit="1"/>
    </xf>
    <xf numFmtId="4" fontId="32" fillId="8" borderId="69" xfId="27" applyNumberFormat="1" applyFont="1" applyFill="1" applyBorder="1" applyAlignment="1" applyProtection="1">
      <alignment vertical="top" shrinkToFit="1"/>
      <protection locked="0"/>
    </xf>
    <xf numFmtId="4" fontId="32" fillId="0" borderId="69" xfId="27" applyNumberFormat="1" applyFont="1" applyBorder="1" applyAlignment="1">
      <alignment vertical="top" shrinkToFit="1"/>
    </xf>
    <xf numFmtId="0" fontId="34" fillId="0" borderId="69" xfId="27" quotePrefix="1" applyFont="1" applyBorder="1" applyAlignment="1">
      <alignment horizontal="left" vertical="top" wrapText="1"/>
    </xf>
    <xf numFmtId="0" fontId="34" fillId="0" borderId="69" xfId="27" applyFont="1" applyBorder="1" applyAlignment="1">
      <alignment vertical="top" wrapText="1" shrinkToFit="1"/>
    </xf>
    <xf numFmtId="170" fontId="34" fillId="0" borderId="69" xfId="27" applyNumberFormat="1" applyFont="1" applyBorder="1" applyAlignment="1">
      <alignment vertical="top" wrapText="1" shrinkToFit="1"/>
    </xf>
    <xf numFmtId="0" fontId="32" fillId="0" borderId="70" xfId="27" applyFont="1" applyBorder="1" applyAlignment="1">
      <alignment vertical="top"/>
    </xf>
    <xf numFmtId="0" fontId="32" fillId="0" borderId="71" xfId="27" applyFont="1" applyBorder="1" applyAlignment="1">
      <alignment vertical="top"/>
    </xf>
    <xf numFmtId="0" fontId="34" fillId="0" borderId="72" xfId="27" quotePrefix="1" applyFont="1" applyBorder="1" applyAlignment="1">
      <alignment horizontal="left" vertical="top" wrapText="1"/>
    </xf>
    <xf numFmtId="0" fontId="34" fillId="0" borderId="72" xfId="27" applyFont="1" applyBorder="1" applyAlignment="1">
      <alignment vertical="top" wrapText="1" shrinkToFit="1"/>
    </xf>
    <xf numFmtId="170" fontId="34" fillId="0" borderId="72" xfId="27" applyNumberFormat="1" applyFont="1" applyBorder="1" applyAlignment="1">
      <alignment vertical="top" wrapText="1" shrinkToFit="1"/>
    </xf>
    <xf numFmtId="4" fontId="32" fillId="0" borderId="72" xfId="27" applyNumberFormat="1" applyFont="1" applyBorder="1" applyAlignment="1">
      <alignment vertical="top" shrinkToFit="1"/>
    </xf>
    <xf numFmtId="4" fontId="32" fillId="0" borderId="71" xfId="27" applyNumberFormat="1" applyFont="1" applyBorder="1" applyAlignment="1">
      <alignment vertical="top" shrinkToFit="1"/>
    </xf>
    <xf numFmtId="4" fontId="32" fillId="0" borderId="73" xfId="27" applyNumberFormat="1" applyFont="1" applyBorder="1" applyAlignment="1">
      <alignment vertical="top" shrinkToFit="1"/>
    </xf>
    <xf numFmtId="0" fontId="32" fillId="0" borderId="53" xfId="27" applyFont="1" applyBorder="1" applyAlignment="1">
      <alignment vertical="top" wrapText="1"/>
    </xf>
    <xf numFmtId="0" fontId="34" fillId="0" borderId="69" xfId="28" quotePrefix="1" applyFont="1" applyBorder="1" applyAlignment="1">
      <alignment horizontal="left" vertical="top" wrapText="1"/>
    </xf>
    <xf numFmtId="0" fontId="34" fillId="0" borderId="69" xfId="28" applyFont="1" applyBorder="1" applyAlignment="1">
      <alignment vertical="top" wrapText="1" shrinkToFit="1"/>
    </xf>
    <xf numFmtId="170" fontId="34" fillId="0" borderId="69" xfId="28" applyNumberFormat="1" applyFont="1" applyBorder="1" applyAlignment="1">
      <alignment vertical="top" wrapText="1" shrinkToFit="1"/>
    </xf>
    <xf numFmtId="0" fontId="34" fillId="0" borderId="69" xfId="30" quotePrefix="1" applyFont="1" applyBorder="1" applyAlignment="1">
      <alignment horizontal="left" vertical="top" wrapText="1"/>
    </xf>
    <xf numFmtId="0" fontId="34" fillId="0" borderId="69" xfId="30" applyFont="1" applyBorder="1" applyAlignment="1">
      <alignment vertical="top" wrapText="1" shrinkToFit="1"/>
    </xf>
    <xf numFmtId="170" fontId="34" fillId="0" borderId="69" xfId="30" applyNumberFormat="1" applyFont="1" applyBorder="1" applyAlignment="1">
      <alignment vertical="top" wrapText="1" shrinkToFit="1"/>
    </xf>
    <xf numFmtId="0" fontId="34" fillId="0" borderId="69" xfId="31" quotePrefix="1" applyFont="1" applyBorder="1" applyAlignment="1">
      <alignment horizontal="left" vertical="top" wrapText="1"/>
    </xf>
    <xf numFmtId="0" fontId="34" fillId="0" borderId="69" xfId="31" applyFont="1" applyBorder="1" applyAlignment="1">
      <alignment vertical="top" wrapText="1" shrinkToFit="1"/>
    </xf>
    <xf numFmtId="170" fontId="34" fillId="0" borderId="69" xfId="31" applyNumberFormat="1" applyFont="1" applyBorder="1" applyAlignment="1">
      <alignment vertical="top" wrapText="1" shrinkToFit="1"/>
    </xf>
    <xf numFmtId="0" fontId="13" fillId="0" borderId="12" xfId="15" applyFont="1" applyBorder="1" applyAlignment="1">
      <alignment horizontal="center" vertical="center" wrapText="1"/>
    </xf>
    <xf numFmtId="0" fontId="13" fillId="0" borderId="14" xfId="15" applyFont="1" applyBorder="1" applyAlignment="1">
      <alignment horizontal="center" vertical="center" wrapText="1"/>
    </xf>
    <xf numFmtId="0" fontId="14" fillId="4" borderId="20" xfId="15" applyFont="1" applyFill="1" applyBorder="1" applyAlignment="1">
      <alignment horizontal="center" vertical="center" wrapText="1"/>
    </xf>
    <xf numFmtId="0" fontId="14" fillId="4" borderId="1" xfId="15" applyFont="1" applyFill="1" applyBorder="1" applyAlignment="1">
      <alignment horizontal="center" vertical="center" wrapText="1"/>
    </xf>
    <xf numFmtId="0" fontId="14" fillId="4" borderId="22" xfId="15" applyFont="1" applyFill="1" applyBorder="1" applyAlignment="1">
      <alignment horizontal="center" vertical="center" wrapText="1"/>
    </xf>
    <xf numFmtId="0" fontId="21" fillId="4" borderId="23" xfId="14" applyFont="1" applyFill="1" applyBorder="1" applyAlignment="1">
      <alignment horizontal="center" vertical="center"/>
    </xf>
    <xf numFmtId="0" fontId="14" fillId="4" borderId="27" xfId="15" applyFont="1" applyFill="1" applyBorder="1" applyAlignment="1">
      <alignment horizontal="center" vertical="center" wrapText="1"/>
    </xf>
    <xf numFmtId="0" fontId="21" fillId="4" borderId="28" xfId="14" applyFont="1" applyFill="1" applyBorder="1" applyAlignment="1">
      <alignment horizontal="center" vertical="center"/>
    </xf>
    <xf numFmtId="0" fontId="13" fillId="0" borderId="0" xfId="15" applyFont="1" applyAlignment="1">
      <alignment horizontal="center" vertical="center" wrapText="1"/>
    </xf>
    <xf numFmtId="0" fontId="14" fillId="4" borderId="1" xfId="15" applyFont="1" applyFill="1" applyBorder="1" applyAlignment="1">
      <alignment horizontal="left" vertical="center" wrapText="1"/>
    </xf>
    <xf numFmtId="164" fontId="14" fillId="4" borderId="23" xfId="14" applyNumberFormat="1" applyFont="1" applyFill="1" applyBorder="1" applyAlignment="1">
      <alignment horizontal="left" vertical="center"/>
    </xf>
    <xf numFmtId="0" fontId="13" fillId="0" borderId="10" xfId="15" applyFont="1" applyBorder="1" applyAlignment="1">
      <alignment horizontal="left" vertical="center" wrapText="1"/>
    </xf>
    <xf numFmtId="0" fontId="13" fillId="0" borderId="8" xfId="15" applyFont="1" applyBorder="1" applyAlignment="1">
      <alignment horizontal="left" vertical="center" wrapText="1"/>
    </xf>
    <xf numFmtId="0" fontId="13" fillId="0" borderId="15" xfId="15" applyFont="1" applyBorder="1" applyAlignment="1">
      <alignment horizontal="left" vertical="center" wrapText="1"/>
    </xf>
    <xf numFmtId="0" fontId="13" fillId="0" borderId="0" xfId="15" applyFont="1" applyAlignment="1">
      <alignment horizontal="left" vertical="center" wrapText="1"/>
    </xf>
    <xf numFmtId="0" fontId="13" fillId="0" borderId="0" xfId="15" applyFont="1" applyAlignment="1">
      <alignment horizontal="left" vertical="center"/>
    </xf>
    <xf numFmtId="164" fontId="14" fillId="4" borderId="28" xfId="14" applyNumberFormat="1" applyFont="1" applyFill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164" fontId="14" fillId="4" borderId="23" xfId="14" applyNumberFormat="1" applyFont="1" applyFill="1" applyBorder="1" applyAlignment="1">
      <alignment horizontal="center" vertical="center"/>
    </xf>
    <xf numFmtId="0" fontId="13" fillId="0" borderId="8" xfId="15" applyFont="1" applyBorder="1" applyAlignment="1">
      <alignment horizontal="center" vertical="center" wrapText="1"/>
    </xf>
    <xf numFmtId="0" fontId="13" fillId="0" borderId="15" xfId="15" applyFont="1" applyBorder="1" applyAlignment="1">
      <alignment horizontal="center" vertical="center" wrapText="1"/>
    </xf>
    <xf numFmtId="164" fontId="14" fillId="4" borderId="1" xfId="14" applyNumberFormat="1" applyFont="1" applyFill="1" applyBorder="1" applyAlignment="1">
      <alignment horizontal="center" vertical="center"/>
    </xf>
    <xf numFmtId="164" fontId="14" fillId="4" borderId="28" xfId="14" applyNumberFormat="1" applyFont="1" applyFill="1" applyBorder="1" applyAlignment="1">
      <alignment horizontal="center" vertical="center"/>
    </xf>
    <xf numFmtId="165" fontId="13" fillId="0" borderId="0" xfId="15" applyNumberFormat="1" applyFont="1" applyAlignment="1">
      <alignment horizontal="center" vertical="center"/>
    </xf>
    <xf numFmtId="0" fontId="14" fillId="4" borderId="1" xfId="15" applyFont="1" applyFill="1" applyBorder="1" applyAlignment="1">
      <alignment horizontal="right" vertical="center" wrapText="1"/>
    </xf>
    <xf numFmtId="0" fontId="14" fillId="4" borderId="21" xfId="15" applyFont="1" applyFill="1" applyBorder="1" applyAlignment="1">
      <alignment horizontal="right" vertical="center" wrapText="1"/>
    </xf>
    <xf numFmtId="164" fontId="14" fillId="4" borderId="1" xfId="14" applyNumberFormat="1" applyFont="1" applyFill="1" applyBorder="1" applyAlignment="1">
      <alignment horizontal="right" vertical="center"/>
    </xf>
    <xf numFmtId="164" fontId="14" fillId="4" borderId="23" xfId="14" applyNumberFormat="1" applyFont="1" applyFill="1" applyBorder="1" applyAlignment="1">
      <alignment horizontal="right" vertical="center"/>
    </xf>
    <xf numFmtId="165" fontId="13" fillId="0" borderId="0" xfId="15" applyNumberFormat="1" applyFont="1" applyAlignment="1">
      <alignment horizontal="right" vertical="center"/>
    </xf>
    <xf numFmtId="164" fontId="13" fillId="0" borderId="0" xfId="15" applyNumberFormat="1" applyFont="1" applyAlignment="1">
      <alignment horizontal="right" vertical="center"/>
    </xf>
    <xf numFmtId="164" fontId="14" fillId="4" borderId="28" xfId="14" applyNumberFormat="1" applyFont="1" applyFill="1" applyBorder="1" applyAlignment="1">
      <alignment horizontal="right" vertical="center"/>
    </xf>
    <xf numFmtId="0" fontId="14" fillId="4" borderId="21" xfId="15" applyFont="1" applyFill="1" applyBorder="1" applyAlignment="1">
      <alignment horizontal="center" vertical="center" wrapText="1"/>
    </xf>
    <xf numFmtId="0" fontId="13" fillId="0" borderId="0" xfId="15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" fontId="0" fillId="7" borderId="58" xfId="0" applyNumberFormat="1" applyFill="1" applyBorder="1" applyAlignment="1">
      <alignment vertical="top"/>
    </xf>
    <xf numFmtId="0" fontId="16" fillId="0" borderId="10" xfId="14" applyFont="1" applyBorder="1" applyAlignment="1">
      <alignment horizontal="center" vertical="center" wrapText="1"/>
    </xf>
    <xf numFmtId="165" fontId="16" fillId="0" borderId="10" xfId="12" applyNumberFormat="1" applyFont="1" applyBorder="1" applyAlignment="1">
      <alignment horizontal="right" vertical="center" wrapText="1"/>
    </xf>
    <xf numFmtId="3" fontId="13" fillId="0" borderId="10" xfId="14" applyNumberFormat="1" applyFont="1" applyBorder="1" applyAlignment="1">
      <alignment horizontal="right" vertical="center" wrapText="1"/>
    </xf>
    <xf numFmtId="165" fontId="16" fillId="0" borderId="11" xfId="12" applyNumberFormat="1" applyFont="1" applyBorder="1" applyAlignment="1">
      <alignment horizontal="right" vertical="center" wrapText="1"/>
    </xf>
    <xf numFmtId="0" fontId="16" fillId="0" borderId="0" xfId="14" applyFont="1" applyAlignment="1">
      <alignment wrapText="1"/>
    </xf>
    <xf numFmtId="0" fontId="16" fillId="0" borderId="8" xfId="14" applyFont="1" applyBorder="1" applyAlignment="1">
      <alignment horizontal="center" vertical="center" wrapText="1"/>
    </xf>
    <xf numFmtId="165" fontId="16" fillId="0" borderId="8" xfId="12" applyNumberFormat="1" applyFont="1" applyBorder="1" applyAlignment="1">
      <alignment horizontal="right" vertical="center" wrapText="1"/>
    </xf>
    <xf numFmtId="3" fontId="13" fillId="0" borderId="8" xfId="14" applyNumberFormat="1" applyFont="1" applyBorder="1" applyAlignment="1">
      <alignment horizontal="right" vertical="center" wrapText="1"/>
    </xf>
    <xf numFmtId="165" fontId="16" fillId="0" borderId="13" xfId="12" applyNumberFormat="1" applyFont="1" applyBorder="1" applyAlignment="1">
      <alignment horizontal="right" vertical="center" wrapText="1"/>
    </xf>
    <xf numFmtId="0" fontId="13" fillId="0" borderId="0" xfId="15" applyFont="1" applyAlignment="1">
      <alignment wrapText="1"/>
    </xf>
    <xf numFmtId="0" fontId="16" fillId="0" borderId="15" xfId="14" applyFont="1" applyBorder="1" applyAlignment="1">
      <alignment horizontal="center" vertical="center" wrapText="1"/>
    </xf>
    <xf numFmtId="165" fontId="16" fillId="0" borderId="15" xfId="12" applyNumberFormat="1" applyFont="1" applyBorder="1" applyAlignment="1">
      <alignment horizontal="right" vertical="center" wrapText="1"/>
    </xf>
    <xf numFmtId="3" fontId="13" fillId="0" borderId="15" xfId="14" applyNumberFormat="1" applyFont="1" applyBorder="1" applyAlignment="1">
      <alignment horizontal="right" vertical="center" wrapText="1"/>
    </xf>
    <xf numFmtId="165" fontId="16" fillId="0" borderId="16" xfId="12" applyNumberFormat="1" applyFont="1" applyBorder="1" applyAlignment="1">
      <alignment horizontal="right" vertical="center" wrapText="1"/>
    </xf>
    <xf numFmtId="165" fontId="13" fillId="0" borderId="0" xfId="15" applyNumberFormat="1" applyFont="1" applyAlignment="1">
      <alignment horizontal="right" vertical="center" wrapText="1"/>
    </xf>
    <xf numFmtId="164" fontId="13" fillId="0" borderId="0" xfId="15" applyNumberFormat="1" applyFont="1" applyAlignment="1">
      <alignment horizontal="right" vertical="center" wrapText="1"/>
    </xf>
    <xf numFmtId="0" fontId="0" fillId="7" borderId="66" xfId="0" applyFill="1" applyBorder="1" applyAlignment="1">
      <alignment vertical="top" wrapText="1"/>
    </xf>
    <xf numFmtId="0" fontId="0" fillId="7" borderId="55" xfId="0" applyFill="1" applyBorder="1" applyAlignment="1">
      <alignment vertical="top" wrapText="1"/>
    </xf>
    <xf numFmtId="0" fontId="0" fillId="7" borderId="30" xfId="0" applyFill="1" applyBorder="1" applyAlignment="1">
      <alignment vertical="top" wrapText="1" shrinkToFit="1"/>
    </xf>
    <xf numFmtId="170" fontId="0" fillId="7" borderId="30" xfId="0" applyNumberFormat="1" applyFill="1" applyBorder="1" applyAlignment="1">
      <alignment vertical="top" wrapText="1" shrinkToFit="1"/>
    </xf>
    <xf numFmtId="4" fontId="0" fillId="7" borderId="55" xfId="0" applyNumberFormat="1" applyFill="1" applyBorder="1" applyAlignment="1">
      <alignment vertical="top" wrapText="1" shrinkToFit="1"/>
    </xf>
    <xf numFmtId="4" fontId="0" fillId="7" borderId="42" xfId="0" applyNumberFormat="1" applyFill="1" applyBorder="1" applyAlignment="1">
      <alignment vertical="top" wrapText="1" shrinkToFit="1"/>
    </xf>
    <xf numFmtId="0" fontId="32" fillId="0" borderId="5" xfId="0" applyFont="1" applyBorder="1" applyAlignment="1">
      <alignment vertical="top" wrapText="1"/>
    </xf>
    <xf numFmtId="4" fontId="32" fillId="0" borderId="53" xfId="0" applyNumberFormat="1" applyFont="1" applyBorder="1" applyAlignment="1">
      <alignment vertical="top" wrapText="1" shrinkToFit="1"/>
    </xf>
    <xf numFmtId="4" fontId="32" fillId="0" borderId="68" xfId="0" applyNumberFormat="1" applyFont="1" applyBorder="1" applyAlignment="1">
      <alignment vertical="top" wrapText="1" shrinkToFit="1"/>
    </xf>
    <xf numFmtId="0" fontId="32" fillId="0" borderId="69" xfId="0" applyFont="1" applyBorder="1" applyAlignment="1">
      <alignment vertical="top" wrapText="1" shrinkToFit="1"/>
    </xf>
    <xf numFmtId="170" fontId="32" fillId="0" borderId="69" xfId="0" applyNumberFormat="1" applyFont="1" applyBorder="1" applyAlignment="1">
      <alignment vertical="top" wrapText="1" shrinkToFit="1"/>
    </xf>
    <xf numFmtId="4" fontId="32" fillId="8" borderId="69" xfId="0" applyNumberFormat="1" applyFont="1" applyFill="1" applyBorder="1" applyAlignment="1" applyProtection="1">
      <alignment vertical="top" wrapText="1" shrinkToFit="1"/>
      <protection locked="0"/>
    </xf>
    <xf numFmtId="4" fontId="32" fillId="0" borderId="69" xfId="0" applyNumberFormat="1" applyFont="1" applyBorder="1" applyAlignment="1">
      <alignment vertical="top" wrapText="1" shrinkToFit="1"/>
    </xf>
    <xf numFmtId="4" fontId="32" fillId="0" borderId="69" xfId="28" applyNumberFormat="1" applyFont="1" applyBorder="1" applyAlignment="1">
      <alignment vertical="top" wrapText="1" shrinkToFit="1"/>
    </xf>
    <xf numFmtId="0" fontId="32" fillId="0" borderId="5" xfId="28" applyFont="1" applyBorder="1" applyAlignment="1">
      <alignment vertical="top" wrapText="1"/>
    </xf>
    <xf numFmtId="0" fontId="32" fillId="0" borderId="53" xfId="28" applyFont="1" applyBorder="1" applyAlignment="1">
      <alignment vertical="top" wrapText="1"/>
    </xf>
    <xf numFmtId="4" fontId="32" fillId="0" borderId="53" xfId="28" applyNumberFormat="1" applyFont="1" applyBorder="1" applyAlignment="1">
      <alignment vertical="top" wrapText="1" shrinkToFit="1"/>
    </xf>
    <xf numFmtId="4" fontId="32" fillId="0" borderId="68" xfId="28" applyNumberFormat="1" applyFont="1" applyBorder="1" applyAlignment="1">
      <alignment vertical="top" wrapText="1" shrinkToFit="1"/>
    </xf>
    <xf numFmtId="0" fontId="32" fillId="0" borderId="5" xfId="30" applyFont="1" applyBorder="1" applyAlignment="1">
      <alignment vertical="top" wrapText="1"/>
    </xf>
    <xf numFmtId="0" fontId="32" fillId="0" borderId="53" xfId="30" applyFont="1" applyBorder="1" applyAlignment="1">
      <alignment vertical="top" wrapText="1"/>
    </xf>
    <xf numFmtId="4" fontId="32" fillId="0" borderId="69" xfId="30" applyNumberFormat="1" applyFont="1" applyBorder="1" applyAlignment="1">
      <alignment vertical="top" wrapText="1" shrinkToFit="1"/>
    </xf>
    <xf numFmtId="4" fontId="32" fillId="0" borderId="53" xfId="30" applyNumberFormat="1" applyFont="1" applyBorder="1" applyAlignment="1">
      <alignment vertical="top" wrapText="1" shrinkToFit="1"/>
    </xf>
    <xf numFmtId="4" fontId="32" fillId="0" borderId="68" xfId="30" applyNumberFormat="1" applyFont="1" applyBorder="1" applyAlignment="1">
      <alignment vertical="top" wrapText="1" shrinkToFit="1"/>
    </xf>
    <xf numFmtId="4" fontId="32" fillId="0" borderId="69" xfId="31" applyNumberFormat="1" applyFont="1" applyBorder="1" applyAlignment="1">
      <alignment vertical="top" wrapText="1" shrinkToFit="1"/>
    </xf>
    <xf numFmtId="0" fontId="1" fillId="7" borderId="66" xfId="27" applyFill="1" applyBorder="1" applyAlignment="1">
      <alignment vertical="top" wrapText="1"/>
    </xf>
    <xf numFmtId="0" fontId="1" fillId="7" borderId="55" xfId="27" applyFill="1" applyBorder="1" applyAlignment="1">
      <alignment vertical="top" wrapText="1"/>
    </xf>
    <xf numFmtId="0" fontId="1" fillId="7" borderId="30" xfId="27" applyFill="1" applyBorder="1" applyAlignment="1">
      <alignment vertical="top" wrapText="1" shrinkToFit="1"/>
    </xf>
    <xf numFmtId="170" fontId="1" fillId="7" borderId="30" xfId="27" applyNumberFormat="1" applyFill="1" applyBorder="1" applyAlignment="1">
      <alignment vertical="top" wrapText="1" shrinkToFit="1"/>
    </xf>
    <xf numFmtId="4" fontId="1" fillId="7" borderId="55" xfId="27" applyNumberFormat="1" applyFill="1" applyBorder="1" applyAlignment="1">
      <alignment vertical="top" wrapText="1" shrinkToFit="1"/>
    </xf>
    <xf numFmtId="4" fontId="1" fillId="7" borderId="42" xfId="27" applyNumberFormat="1" applyFill="1" applyBorder="1" applyAlignment="1">
      <alignment vertical="top" wrapText="1" shrinkToFit="1"/>
    </xf>
    <xf numFmtId="0" fontId="32" fillId="0" borderId="5" xfId="27" applyFont="1" applyBorder="1" applyAlignment="1">
      <alignment vertical="top" wrapText="1"/>
    </xf>
    <xf numFmtId="4" fontId="32" fillId="0" borderId="53" xfId="27" applyNumberFormat="1" applyFont="1" applyBorder="1" applyAlignment="1">
      <alignment vertical="top" wrapText="1" shrinkToFit="1"/>
    </xf>
    <xf numFmtId="4" fontId="32" fillId="0" borderId="68" xfId="27" applyNumberFormat="1" applyFont="1" applyBorder="1" applyAlignment="1">
      <alignment vertical="top" wrapText="1" shrinkToFit="1"/>
    </xf>
    <xf numFmtId="0" fontId="32" fillId="0" borderId="69" xfId="27" applyFont="1" applyBorder="1" applyAlignment="1">
      <alignment vertical="top" wrapText="1" shrinkToFit="1"/>
    </xf>
    <xf numFmtId="170" fontId="32" fillId="0" borderId="69" xfId="27" applyNumberFormat="1" applyFont="1" applyBorder="1" applyAlignment="1">
      <alignment vertical="top" wrapText="1" shrinkToFit="1"/>
    </xf>
    <xf numFmtId="4" fontId="32" fillId="8" borderId="69" xfId="27" applyNumberFormat="1" applyFont="1" applyFill="1" applyBorder="1" applyAlignment="1" applyProtection="1">
      <alignment vertical="top" wrapText="1" shrinkToFit="1"/>
      <protection locked="0"/>
    </xf>
    <xf numFmtId="4" fontId="32" fillId="0" borderId="69" xfId="27" applyNumberFormat="1" applyFont="1" applyBorder="1" applyAlignment="1">
      <alignment vertical="top" wrapText="1" shrinkToFit="1"/>
    </xf>
    <xf numFmtId="165" fontId="13" fillId="0" borderId="10" xfId="14" applyNumberFormat="1" applyFont="1" applyBorder="1" applyAlignment="1">
      <alignment horizontal="right" vertical="center" wrapText="1"/>
    </xf>
    <xf numFmtId="165" fontId="13" fillId="0" borderId="8" xfId="14" applyNumberFormat="1" applyFont="1" applyBorder="1" applyAlignment="1">
      <alignment horizontal="right" vertical="center" wrapText="1"/>
    </xf>
    <xf numFmtId="165" fontId="13" fillId="0" borderId="0" xfId="15" applyNumberFormat="1" applyFont="1" applyAlignment="1">
      <alignment horizontal="center" vertical="center" wrapText="1"/>
    </xf>
    <xf numFmtId="3" fontId="13" fillId="0" borderId="0" xfId="15" applyNumberFormat="1" applyFont="1" applyAlignment="1">
      <alignment horizontal="right" vertical="center" wrapText="1"/>
    </xf>
    <xf numFmtId="0" fontId="13" fillId="0" borderId="0" xfId="15" applyFont="1" applyAlignment="1">
      <alignment horizontal="right" vertical="center" wrapText="1"/>
    </xf>
    <xf numFmtId="0" fontId="16" fillId="0" borderId="12" xfId="14" applyFont="1" applyBorder="1" applyAlignment="1">
      <alignment horizontal="center" vertical="center" wrapText="1"/>
    </xf>
    <xf numFmtId="0" fontId="16" fillId="0" borderId="14" xfId="14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3" fontId="13" fillId="0" borderId="11" xfId="14" applyNumberFormat="1" applyFont="1" applyBorder="1" applyAlignment="1">
      <alignment horizontal="right" vertical="center" wrapText="1"/>
    </xf>
    <xf numFmtId="3" fontId="13" fillId="0" borderId="13" xfId="14" applyNumberFormat="1" applyFont="1" applyBorder="1" applyAlignment="1">
      <alignment horizontal="right" vertical="center" wrapText="1"/>
    </xf>
    <xf numFmtId="3" fontId="13" fillId="0" borderId="16" xfId="14" applyNumberFormat="1" applyFont="1" applyBorder="1" applyAlignment="1">
      <alignment horizontal="right" vertical="center" wrapText="1"/>
    </xf>
    <xf numFmtId="0" fontId="16" fillId="0" borderId="0" xfId="14" applyFont="1" applyAlignment="1">
      <alignment horizontal="left" vertical="center" wrapText="1"/>
    </xf>
    <xf numFmtId="165" fontId="16" fillId="0" borderId="0" xfId="12" applyNumberFormat="1" applyFont="1" applyAlignment="1">
      <alignment horizontal="center" vertical="center" wrapText="1"/>
    </xf>
    <xf numFmtId="165" fontId="13" fillId="0" borderId="0" xfId="14" applyNumberFormat="1" applyFont="1" applyAlignment="1">
      <alignment horizontal="right" vertical="center" wrapText="1"/>
    </xf>
    <xf numFmtId="165" fontId="16" fillId="0" borderId="0" xfId="12" applyNumberFormat="1" applyFont="1" applyAlignment="1">
      <alignment horizontal="right" vertical="center" wrapText="1"/>
    </xf>
    <xf numFmtId="165" fontId="16" fillId="0" borderId="0" xfId="14" applyNumberFormat="1" applyFont="1" applyAlignment="1">
      <alignment horizontal="right" vertical="center" wrapText="1"/>
    </xf>
    <xf numFmtId="0" fontId="16" fillId="0" borderId="0" xfId="14" applyFont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/>
    </xf>
    <xf numFmtId="0" fontId="16" fillId="0" borderId="13" xfId="14" applyFont="1" applyBorder="1" applyAlignment="1">
      <alignment horizontal="center" vertical="center" wrapText="1"/>
    </xf>
    <xf numFmtId="0" fontId="16" fillId="0" borderId="16" xfId="14" applyFont="1" applyBorder="1" applyAlignment="1">
      <alignment horizontal="center" vertical="center" wrapText="1"/>
    </xf>
    <xf numFmtId="165" fontId="16" fillId="0" borderId="74" xfId="12" applyNumberFormat="1" applyFont="1" applyBorder="1" applyAlignment="1">
      <alignment horizontal="right" vertical="center" wrapText="1"/>
    </xf>
    <xf numFmtId="165" fontId="16" fillId="0" borderId="75" xfId="12" applyNumberFormat="1" applyFont="1" applyBorder="1" applyAlignment="1">
      <alignment horizontal="right" vertical="center" wrapText="1"/>
    </xf>
    <xf numFmtId="0" fontId="13" fillId="6" borderId="76" xfId="13" applyFont="1" applyFill="1" applyBorder="1" applyAlignment="1">
      <alignment horizontal="center" vertical="center" wrapText="1"/>
    </xf>
    <xf numFmtId="0" fontId="14" fillId="4" borderId="77" xfId="15" applyFont="1" applyFill="1" applyBorder="1" applyAlignment="1">
      <alignment horizontal="center" vertical="center" wrapText="1"/>
    </xf>
    <xf numFmtId="164" fontId="14" fillId="4" borderId="77" xfId="14" applyNumberFormat="1" applyFont="1" applyFill="1" applyBorder="1" applyAlignment="1">
      <alignment horizontal="center" vertical="center"/>
    </xf>
    <xf numFmtId="0" fontId="16" fillId="0" borderId="77" xfId="14" applyFont="1" applyBorder="1" applyAlignment="1">
      <alignment horizontal="center" vertical="center" wrapText="1"/>
    </xf>
    <xf numFmtId="0" fontId="16" fillId="0" borderId="78" xfId="14" applyFont="1" applyBorder="1" applyAlignment="1">
      <alignment horizontal="center" vertical="center" wrapText="1"/>
    </xf>
    <xf numFmtId="0" fontId="13" fillId="6" borderId="19" xfId="13" applyFont="1" applyFill="1" applyBorder="1" applyAlignment="1">
      <alignment horizontal="center" vertical="center" wrapText="1"/>
    </xf>
    <xf numFmtId="164" fontId="14" fillId="4" borderId="21" xfId="14" applyNumberFormat="1" applyFont="1" applyFill="1" applyBorder="1" applyAlignment="1">
      <alignment horizontal="center" vertical="center"/>
    </xf>
    <xf numFmtId="164" fontId="14" fillId="4" borderId="24" xfId="14" applyNumberFormat="1" applyFont="1" applyFill="1" applyBorder="1" applyAlignment="1">
      <alignment horizontal="center" vertical="center"/>
    </xf>
    <xf numFmtId="0" fontId="16" fillId="0" borderId="11" xfId="14" applyFont="1" applyBorder="1" applyAlignment="1">
      <alignment horizontal="center" vertical="center" wrapText="1"/>
    </xf>
    <xf numFmtId="0" fontId="13" fillId="0" borderId="13" xfId="15" applyFont="1" applyBorder="1" applyAlignment="1">
      <alignment horizontal="center" vertical="center" wrapText="1"/>
    </xf>
    <xf numFmtId="0" fontId="13" fillId="0" borderId="16" xfId="15" applyFont="1" applyBorder="1" applyAlignment="1">
      <alignment horizontal="center" vertical="center" wrapText="1"/>
    </xf>
    <xf numFmtId="164" fontId="14" fillId="4" borderId="29" xfId="14" applyNumberFormat="1" applyFont="1" applyFill="1" applyBorder="1" applyAlignment="1">
      <alignment horizontal="center" vertical="center"/>
    </xf>
    <xf numFmtId="0" fontId="35" fillId="0" borderId="0" xfId="0" applyFont="1"/>
    <xf numFmtId="0" fontId="23" fillId="0" borderId="37" xfId="0" applyFont="1" applyBorder="1" applyAlignment="1">
      <alignment horizontal="left" vertical="center"/>
    </xf>
    <xf numFmtId="5" fontId="23" fillId="0" borderId="38" xfId="0" applyNumberFormat="1" applyFont="1" applyBorder="1" applyAlignment="1">
      <alignment horizontal="right" vertical="center"/>
    </xf>
    <xf numFmtId="0" fontId="14" fillId="4" borderId="1" xfId="15" applyFont="1" applyFill="1" applyBorder="1" applyAlignment="1">
      <alignment horizontal="right" vertical="top" wrapText="1"/>
    </xf>
    <xf numFmtId="164" fontId="14" fillId="4" borderId="1" xfId="14" applyNumberFormat="1" applyFont="1" applyFill="1" applyBorder="1" applyAlignment="1">
      <alignment horizontal="right"/>
    </xf>
    <xf numFmtId="164" fontId="14" fillId="4" borderId="23" xfId="14" applyNumberFormat="1" applyFont="1" applyFill="1" applyBorder="1" applyAlignment="1">
      <alignment horizontal="right"/>
    </xf>
    <xf numFmtId="3" fontId="13" fillId="0" borderId="10" xfId="14" applyNumberFormat="1" applyFont="1" applyBorder="1" applyAlignment="1">
      <alignment vertical="center"/>
    </xf>
    <xf numFmtId="3" fontId="13" fillId="0" borderId="8" xfId="14" applyNumberFormat="1" applyFont="1" applyBorder="1" applyAlignment="1">
      <alignment vertical="center"/>
    </xf>
    <xf numFmtId="164" fontId="13" fillId="0" borderId="8" xfId="14" applyNumberFormat="1" applyFont="1" applyBorder="1" applyAlignment="1">
      <alignment vertical="center"/>
    </xf>
    <xf numFmtId="3" fontId="13" fillId="0" borderId="15" xfId="14" applyNumberFormat="1" applyFont="1" applyBorder="1" applyAlignment="1">
      <alignment vertical="center"/>
    </xf>
    <xf numFmtId="3" fontId="13" fillId="0" borderId="0" xfId="15" applyNumberFormat="1" applyFont="1"/>
    <xf numFmtId="165" fontId="13" fillId="0" borderId="0" xfId="15" applyNumberFormat="1" applyFont="1" applyAlignment="1">
      <alignment horizontal="center"/>
    </xf>
    <xf numFmtId="164" fontId="13" fillId="0" borderId="0" xfId="15" applyNumberFormat="1" applyFont="1"/>
    <xf numFmtId="3" fontId="13" fillId="0" borderId="8" xfId="14" applyNumberFormat="1" applyFont="1" applyBorder="1"/>
    <xf numFmtId="3" fontId="13" fillId="0" borderId="8" xfId="15" applyNumberFormat="1" applyFont="1" applyBorder="1" applyAlignment="1">
      <alignment vertical="center"/>
    </xf>
    <xf numFmtId="164" fontId="13" fillId="0" borderId="8" xfId="15" applyNumberFormat="1" applyFont="1" applyBorder="1" applyAlignment="1">
      <alignment vertical="center"/>
    </xf>
    <xf numFmtId="3" fontId="13" fillId="0" borderId="10" xfId="14" applyNumberFormat="1" applyFont="1" applyBorder="1"/>
    <xf numFmtId="3" fontId="13" fillId="0" borderId="15" xfId="14" applyNumberFormat="1" applyFont="1" applyBorder="1"/>
    <xf numFmtId="3" fontId="13" fillId="0" borderId="15" xfId="15" applyNumberFormat="1" applyFont="1" applyBorder="1" applyAlignment="1">
      <alignment vertical="center"/>
    </xf>
    <xf numFmtId="49" fontId="13" fillId="0" borderId="79" xfId="15" applyNumberFormat="1" applyFont="1" applyBorder="1" applyAlignment="1">
      <alignment horizontal="center" vertical="center" wrapText="1"/>
    </xf>
    <xf numFmtId="49" fontId="13" fillId="0" borderId="80" xfId="15" applyNumberFormat="1" applyFont="1" applyBorder="1" applyAlignment="1">
      <alignment horizontal="center" vertical="center" wrapText="1"/>
    </xf>
    <xf numFmtId="0" fontId="13" fillId="0" borderId="80" xfId="15" applyFont="1" applyBorder="1" applyAlignment="1">
      <alignment horizontal="left" vertical="center" wrapText="1"/>
    </xf>
    <xf numFmtId="0" fontId="16" fillId="0" borderId="80" xfId="14" applyFont="1" applyBorder="1" applyAlignment="1">
      <alignment horizontal="center" vertical="center" wrapText="1"/>
    </xf>
    <xf numFmtId="165" fontId="16" fillId="0" borderId="80" xfId="12" applyNumberFormat="1" applyFont="1" applyBorder="1" applyAlignment="1">
      <alignment horizontal="right" vertical="center" wrapText="1"/>
    </xf>
    <xf numFmtId="165" fontId="16" fillId="0" borderId="81" xfId="12" applyNumberFormat="1" applyFont="1" applyBorder="1" applyAlignment="1">
      <alignment horizontal="right" vertical="center" wrapText="1"/>
    </xf>
    <xf numFmtId="3" fontId="13" fillId="0" borderId="10" xfId="14" applyNumberFormat="1" applyFont="1" applyBorder="1" applyAlignment="1">
      <alignment horizontal="right" vertical="center"/>
    </xf>
    <xf numFmtId="3" fontId="13" fillId="0" borderId="8" xfId="14" applyNumberFormat="1" applyFont="1" applyBorder="1" applyAlignment="1">
      <alignment horizontal="right" vertical="center"/>
    </xf>
    <xf numFmtId="3" fontId="13" fillId="0" borderId="15" xfId="14" applyNumberFormat="1" applyFont="1" applyBorder="1" applyAlignment="1">
      <alignment horizontal="right" vertical="center"/>
    </xf>
    <xf numFmtId="164" fontId="13" fillId="0" borderId="0" xfId="15" applyNumberFormat="1" applyFont="1" applyAlignment="1">
      <alignment horizontal="right"/>
    </xf>
    <xf numFmtId="3" fontId="13" fillId="0" borderId="82" xfId="14" applyNumberFormat="1" applyFont="1" applyBorder="1" applyAlignment="1">
      <alignment horizontal="right" vertical="center"/>
    </xf>
    <xf numFmtId="0" fontId="36" fillId="0" borderId="69" xfId="0" applyFont="1" applyBorder="1" applyAlignment="1">
      <alignment horizontal="left" vertical="top" wrapText="1"/>
    </xf>
    <xf numFmtId="0" fontId="36" fillId="0" borderId="69" xfId="0" applyFont="1" applyBorder="1" applyAlignment="1">
      <alignment vertical="top" wrapText="1" shrinkToFit="1"/>
    </xf>
    <xf numFmtId="170" fontId="36" fillId="0" borderId="69" xfId="0" applyNumberFormat="1" applyFont="1" applyBorder="1" applyAlignment="1">
      <alignment vertical="top" wrapText="1" shrinkToFit="1"/>
    </xf>
    <xf numFmtId="4" fontId="36" fillId="8" borderId="53" xfId="0" applyNumberFormat="1" applyFont="1" applyFill="1" applyBorder="1" applyAlignment="1" applyProtection="1">
      <alignment vertical="top" wrapText="1" shrinkToFit="1"/>
      <protection locked="0"/>
    </xf>
    <xf numFmtId="4" fontId="36" fillId="0" borderId="69" xfId="0" applyNumberFormat="1" applyFont="1" applyBorder="1" applyAlignment="1">
      <alignment vertical="top" wrapText="1" shrinkToFit="1"/>
    </xf>
    <xf numFmtId="4" fontId="36" fillId="0" borderId="53" xfId="0" applyNumberFormat="1" applyFont="1" applyBorder="1" applyAlignment="1">
      <alignment vertical="top" wrapText="1" shrinkToFit="1"/>
    </xf>
    <xf numFmtId="4" fontId="36" fillId="0" borderId="83" xfId="0" applyNumberFormat="1" applyFont="1" applyBorder="1" applyAlignment="1">
      <alignment vertical="top" wrapText="1" shrinkToFit="1"/>
    </xf>
    <xf numFmtId="0" fontId="28" fillId="5" borderId="32" xfId="0" applyFont="1" applyFill="1" applyBorder="1" applyAlignment="1">
      <alignment horizontal="center"/>
    </xf>
    <xf numFmtId="0" fontId="28" fillId="5" borderId="33" xfId="0" applyFont="1" applyFill="1" applyBorder="1" applyAlignment="1">
      <alignment horizontal="center"/>
    </xf>
    <xf numFmtId="0" fontId="28" fillId="5" borderId="34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28" fillId="5" borderId="35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5" xfId="0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0" fontId="14" fillId="4" borderId="20" xfId="15" applyFont="1" applyFill="1" applyBorder="1" applyAlignment="1">
      <alignment horizontal="center" vertical="center" wrapText="1"/>
    </xf>
    <xf numFmtId="0" fontId="14" fillId="4" borderId="1" xfId="15" applyFont="1" applyFill="1" applyBorder="1" applyAlignment="1">
      <alignment horizontal="center" vertical="center" wrapText="1"/>
    </xf>
    <xf numFmtId="0" fontId="14" fillId="4" borderId="50" xfId="15" applyFont="1" applyFill="1" applyBorder="1" applyAlignment="1">
      <alignment horizontal="center" vertical="center" wrapText="1"/>
    </xf>
    <xf numFmtId="0" fontId="14" fillId="4" borderId="7" xfId="15" applyFont="1" applyFill="1" applyBorder="1" applyAlignment="1">
      <alignment horizontal="center" vertical="center" wrapText="1"/>
    </xf>
    <xf numFmtId="0" fontId="14" fillId="4" borderId="49" xfId="15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vertical="top" wrapText="1"/>
    </xf>
    <xf numFmtId="0" fontId="32" fillId="0" borderId="53" xfId="0" applyFont="1" applyBorder="1" applyAlignment="1">
      <alignment horizontal="left" vertical="top" wrapText="1"/>
    </xf>
    <xf numFmtId="0" fontId="32" fillId="0" borderId="0" xfId="0" applyFont="1" applyAlignment="1">
      <alignment vertical="top" wrapText="1" shrinkToFit="1"/>
    </xf>
    <xf numFmtId="170" fontId="32" fillId="0" borderId="0" xfId="0" applyNumberFormat="1" applyFont="1" applyAlignment="1">
      <alignment vertical="top" wrapText="1" shrinkToFit="1"/>
    </xf>
    <xf numFmtId="4" fontId="32" fillId="0" borderId="0" xfId="0" applyNumberFormat="1" applyFont="1" applyAlignment="1">
      <alignment vertical="top" wrapText="1" shrinkToFit="1"/>
    </xf>
    <xf numFmtId="4" fontId="32" fillId="0" borderId="54" xfId="0" applyNumberFormat="1" applyFont="1" applyBorder="1" applyAlignment="1">
      <alignment vertical="top" wrapText="1" shrinkToFit="1"/>
    </xf>
    <xf numFmtId="4" fontId="0" fillId="7" borderId="67" xfId="0" applyNumberFormat="1" applyFill="1" applyBorder="1" applyAlignment="1">
      <alignment vertical="top" wrapText="1" shrinkToFit="1"/>
    </xf>
    <xf numFmtId="4" fontId="0" fillId="7" borderId="49" xfId="0" applyNumberFormat="1" applyFill="1" applyBorder="1" applyAlignment="1">
      <alignment vertical="top" wrapText="1" shrinkToFit="1"/>
    </xf>
    <xf numFmtId="0" fontId="32" fillId="0" borderId="51" xfId="0" applyFont="1" applyBorder="1" applyAlignment="1">
      <alignment vertical="top" wrapText="1"/>
    </xf>
    <xf numFmtId="0" fontId="32" fillId="0" borderId="51" xfId="0" applyFont="1" applyBorder="1" applyAlignment="1">
      <alignment horizontal="left" vertical="top" wrapText="1"/>
    </xf>
    <xf numFmtId="0" fontId="32" fillId="0" borderId="48" xfId="0" applyFont="1" applyBorder="1" applyAlignment="1">
      <alignment vertical="top" wrapText="1" shrinkToFit="1"/>
    </xf>
    <xf numFmtId="170" fontId="32" fillId="0" borderId="48" xfId="0" applyNumberFormat="1" applyFont="1" applyBorder="1" applyAlignment="1">
      <alignment vertical="top" wrapText="1" shrinkToFit="1"/>
    </xf>
    <xf numFmtId="4" fontId="32" fillId="0" borderId="48" xfId="0" applyNumberFormat="1" applyFont="1" applyBorder="1" applyAlignment="1">
      <alignment vertical="top" wrapText="1" shrinkToFit="1"/>
    </xf>
    <xf numFmtId="4" fontId="32" fillId="0" borderId="52" xfId="0" applyNumberFormat="1" applyFont="1" applyBorder="1" applyAlignment="1">
      <alignment vertical="top" wrapText="1" shrinkToFit="1"/>
    </xf>
    <xf numFmtId="0" fontId="0" fillId="7" borderId="63" xfId="0" applyFill="1" applyBorder="1" applyAlignment="1">
      <alignment horizontal="left" vertical="top" wrapText="1"/>
    </xf>
    <xf numFmtId="170" fontId="0" fillId="7" borderId="63" xfId="0" applyNumberFormat="1" applyFill="1" applyBorder="1" applyAlignment="1">
      <alignment horizontal="left" vertical="top" wrapText="1"/>
    </xf>
    <xf numFmtId="4" fontId="0" fillId="7" borderId="63" xfId="0" applyNumberFormat="1" applyFill="1" applyBorder="1" applyAlignment="1">
      <alignment horizontal="left" vertical="top" wrapText="1"/>
    </xf>
    <xf numFmtId="0" fontId="32" fillId="0" borderId="53" xfId="27" applyFont="1" applyBorder="1" applyAlignment="1">
      <alignment vertical="top" wrapText="1"/>
    </xf>
    <xf numFmtId="0" fontId="32" fillId="0" borderId="53" xfId="27" applyFont="1" applyBorder="1" applyAlignment="1">
      <alignment horizontal="left" vertical="top" wrapText="1"/>
    </xf>
    <xf numFmtId="0" fontId="32" fillId="0" borderId="0" xfId="27" applyFont="1" applyAlignment="1">
      <alignment vertical="top" wrapText="1" shrinkToFit="1"/>
    </xf>
    <xf numFmtId="170" fontId="32" fillId="0" borderId="0" xfId="27" applyNumberFormat="1" applyFont="1" applyAlignment="1">
      <alignment vertical="top" wrapText="1" shrinkToFit="1"/>
    </xf>
    <xf numFmtId="4" fontId="32" fillId="0" borderId="0" xfId="27" applyNumberFormat="1" applyFont="1" applyAlignment="1">
      <alignment vertical="top" wrapText="1" shrinkToFit="1"/>
    </xf>
    <xf numFmtId="4" fontId="32" fillId="0" borderId="54" xfId="27" applyNumberFormat="1" applyFont="1" applyBorder="1" applyAlignment="1">
      <alignment vertical="top" wrapText="1" shrinkToFit="1"/>
    </xf>
    <xf numFmtId="0" fontId="32" fillId="0" borderId="51" xfId="27" applyFont="1" applyBorder="1" applyAlignment="1">
      <alignment vertical="top" wrapText="1"/>
    </xf>
    <xf numFmtId="0" fontId="32" fillId="0" borderId="51" xfId="27" applyFont="1" applyBorder="1" applyAlignment="1">
      <alignment horizontal="left" vertical="top" wrapText="1"/>
    </xf>
    <xf numFmtId="0" fontId="32" fillId="0" borderId="48" xfId="27" applyFont="1" applyBorder="1" applyAlignment="1">
      <alignment vertical="top" wrapText="1" shrinkToFit="1"/>
    </xf>
    <xf numFmtId="170" fontId="32" fillId="0" borderId="48" xfId="27" applyNumberFormat="1" applyFont="1" applyBorder="1" applyAlignment="1">
      <alignment vertical="top" wrapText="1" shrinkToFit="1"/>
    </xf>
    <xf numFmtId="4" fontId="32" fillId="0" borderId="48" xfId="27" applyNumberFormat="1" applyFont="1" applyBorder="1" applyAlignment="1">
      <alignment vertical="top" wrapText="1" shrinkToFit="1"/>
    </xf>
    <xf numFmtId="4" fontId="32" fillId="0" borderId="52" xfId="27" applyNumberFormat="1" applyFont="1" applyBorder="1" applyAlignment="1">
      <alignment vertical="top" wrapText="1" shrinkToFit="1"/>
    </xf>
    <xf numFmtId="0" fontId="33" fillId="0" borderId="53" xfId="27" applyFont="1" applyBorder="1" applyAlignment="1">
      <alignment horizontal="left" vertical="top" wrapText="1"/>
    </xf>
    <xf numFmtId="0" fontId="33" fillId="0" borderId="0" xfId="27" applyFont="1" applyAlignment="1">
      <alignment vertical="top" wrapText="1" shrinkToFit="1"/>
    </xf>
    <xf numFmtId="170" fontId="33" fillId="0" borderId="0" xfId="27" applyNumberFormat="1" applyFont="1" applyAlignment="1">
      <alignment vertical="top" wrapText="1" shrinkToFit="1"/>
    </xf>
    <xf numFmtId="4" fontId="33" fillId="0" borderId="0" xfId="27" applyNumberFormat="1" applyFont="1" applyAlignment="1">
      <alignment vertical="top" wrapText="1" shrinkToFit="1"/>
    </xf>
    <xf numFmtId="4" fontId="33" fillId="0" borderId="54" xfId="27" applyNumberFormat="1" applyFont="1" applyBorder="1" applyAlignment="1">
      <alignment vertical="top" wrapText="1" shrinkToFit="1"/>
    </xf>
    <xf numFmtId="0" fontId="32" fillId="0" borderId="0" xfId="0" applyFont="1" applyAlignment="1">
      <alignment vertical="top" wrapText="1"/>
    </xf>
    <xf numFmtId="0" fontId="32" fillId="0" borderId="54" xfId="0" applyFont="1" applyBorder="1" applyAlignment="1">
      <alignment vertical="top" wrapText="1"/>
    </xf>
    <xf numFmtId="0" fontId="29" fillId="0" borderId="55" xfId="5" applyFont="1" applyBorder="1" applyAlignment="1" applyProtection="1">
      <alignment horizontal="left" wrapText="1"/>
      <protection locked="0"/>
    </xf>
    <xf numFmtId="0" fontId="29" fillId="0" borderId="25" xfId="5" applyFont="1" applyBorder="1" applyAlignment="1" applyProtection="1">
      <alignment horizontal="left" wrapText="1"/>
      <protection locked="0"/>
    </xf>
    <xf numFmtId="0" fontId="29" fillId="0" borderId="56" xfId="5" applyFont="1" applyBorder="1" applyAlignment="1" applyProtection="1">
      <alignment horizontal="left" wrapText="1"/>
      <protection locked="0"/>
    </xf>
    <xf numFmtId="0" fontId="30" fillId="0" borderId="53" xfId="5" applyFont="1" applyBorder="1" applyAlignment="1" applyProtection="1">
      <alignment horizontal="left" vertical="center" wrapText="1"/>
      <protection locked="0"/>
    </xf>
    <xf numFmtId="0" fontId="30" fillId="0" borderId="0" xfId="5" applyFont="1" applyAlignment="1" applyProtection="1">
      <alignment horizontal="left" vertical="center" wrapText="1"/>
      <protection locked="0"/>
    </xf>
    <xf numFmtId="0" fontId="30" fillId="0" borderId="54" xfId="5" applyFont="1" applyBorder="1" applyAlignment="1" applyProtection="1">
      <alignment horizontal="left" vertical="center" wrapText="1"/>
      <protection locked="0"/>
    </xf>
    <xf numFmtId="0" fontId="31" fillId="0" borderId="53" xfId="5" applyFont="1" applyBorder="1" applyAlignment="1" applyProtection="1">
      <alignment horizontal="center" vertical="center" wrapText="1"/>
      <protection locked="0"/>
    </xf>
    <xf numFmtId="0" fontId="31" fillId="0" borderId="0" xfId="5" applyFont="1" applyAlignment="1" applyProtection="1">
      <alignment horizontal="center" vertical="center" wrapText="1"/>
      <protection locked="0"/>
    </xf>
    <xf numFmtId="0" fontId="31" fillId="0" borderId="54" xfId="5" applyFont="1" applyBorder="1" applyAlignment="1" applyProtection="1">
      <alignment horizontal="center" vertical="center" wrapText="1"/>
      <protection locked="0"/>
    </xf>
    <xf numFmtId="49" fontId="30" fillId="0" borderId="0" xfId="5" applyNumberFormat="1" applyFont="1" applyAlignment="1" applyProtection="1">
      <alignment horizontal="left" vertical="center" wrapText="1"/>
      <protection locked="0"/>
    </xf>
    <xf numFmtId="49" fontId="30" fillId="0" borderId="54" xfId="5" applyNumberFormat="1" applyFont="1" applyBorder="1" applyAlignment="1" applyProtection="1">
      <alignment horizontal="left" vertical="center" wrapText="1"/>
      <protection locked="0"/>
    </xf>
  </cellXfs>
  <cellStyles count="32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3" xfId="27" xr:uid="{9E1AFD9B-DB0C-4D7C-9710-5144FFC11F45}"/>
    <cellStyle name="normální 4" xfId="26" xr:uid="{00000000-0005-0000-0000-000009000000}"/>
    <cellStyle name="normální 4 2" xfId="9" xr:uid="{00000000-0005-0000-0000-00000A000000}"/>
    <cellStyle name="normální 4 3" xfId="10" xr:uid="{00000000-0005-0000-0000-00000B000000}"/>
    <cellStyle name="normální 4 4" xfId="11" xr:uid="{00000000-0005-0000-0000-00000C000000}"/>
    <cellStyle name="Normální 5" xfId="28" xr:uid="{7ABABE8F-3293-4C99-944E-5BA3562A5C80}"/>
    <cellStyle name="Normální 6" xfId="29" xr:uid="{BB509DC3-8A41-48B4-984E-05DF5EF1AAC4}"/>
    <cellStyle name="Normální 7" xfId="30" xr:uid="{8444B93E-164C-46D5-B575-FBA164920300}"/>
    <cellStyle name="Normální 8" xfId="31" xr:uid="{BFC67135-3593-40D0-90F0-EFF74FC2C893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Standard_Tabelle1" xfId="17" xr:uid="{00000000-0005-0000-0000-000012000000}"/>
    <cellStyle name="Stín+tučně" xfId="18" xr:uid="{00000000-0005-0000-0000-000013000000}"/>
    <cellStyle name="Stín+tučně+velké písmo" xfId="19" xr:uid="{00000000-0005-0000-0000-000014000000}"/>
    <cellStyle name="Styl 1" xfId="20" xr:uid="{00000000-0005-0000-0000-000015000000}"/>
    <cellStyle name="Tučně" xfId="21" xr:uid="{00000000-0005-0000-0000-000016000000}"/>
    <cellStyle name="TYP ŘÁDKU_4(sloupceJ-L)" xfId="22" xr:uid="{00000000-0005-0000-0000-000017000000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</cellStyles>
  <dxfs count="3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zoomScaleNormal="100" workbookViewId="0">
      <selection activeCell="D19" sqref="D19"/>
    </sheetView>
  </sheetViews>
  <sheetFormatPr defaultRowHeight="15.75" x14ac:dyDescent="0.2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 x14ac:dyDescent="0.25">
      <c r="A1" s="43"/>
      <c r="B1" s="301"/>
      <c r="C1" s="301"/>
      <c r="D1" s="302"/>
    </row>
    <row r="2" spans="1:4" ht="18" x14ac:dyDescent="0.25">
      <c r="A2" s="303" t="s">
        <v>171</v>
      </c>
      <c r="B2" s="304"/>
      <c r="C2" s="304"/>
      <c r="D2" s="305"/>
    </row>
    <row r="3" spans="1:4" ht="18" x14ac:dyDescent="0.25">
      <c r="A3" s="44"/>
      <c r="B3" s="18"/>
      <c r="C3" s="19"/>
      <c r="D3" s="45"/>
    </row>
    <row r="4" spans="1:4" x14ac:dyDescent="0.25">
      <c r="A4" s="44"/>
      <c r="B4" s="21" t="s">
        <v>1</v>
      </c>
      <c r="C4" s="84" t="s">
        <v>220</v>
      </c>
      <c r="D4" s="46"/>
    </row>
    <row r="5" spans="1:4" x14ac:dyDescent="0.25">
      <c r="A5" s="44"/>
      <c r="B5" s="21" t="s">
        <v>167</v>
      </c>
      <c r="C5" s="22" t="s">
        <v>221</v>
      </c>
      <c r="D5" s="47"/>
    </row>
    <row r="6" spans="1:4" x14ac:dyDescent="0.25">
      <c r="A6" s="44"/>
      <c r="B6" s="21" t="s">
        <v>150</v>
      </c>
      <c r="C6" s="22" t="s">
        <v>222</v>
      </c>
      <c r="D6" s="47"/>
    </row>
    <row r="7" spans="1:4" x14ac:dyDescent="0.25">
      <c r="A7" s="44"/>
      <c r="B7" s="21"/>
      <c r="C7" s="22"/>
      <c r="D7" s="47"/>
    </row>
    <row r="8" spans="1:4" x14ac:dyDescent="0.25">
      <c r="A8" s="44"/>
      <c r="B8" s="21"/>
      <c r="C8" s="22" t="s">
        <v>46</v>
      </c>
      <c r="D8" s="47"/>
    </row>
    <row r="9" spans="1:4" x14ac:dyDescent="0.25">
      <c r="A9" s="44"/>
      <c r="B9" s="21" t="s">
        <v>168</v>
      </c>
      <c r="C9" s="22" t="s">
        <v>223</v>
      </c>
      <c r="D9" s="47"/>
    </row>
    <row r="10" spans="1:4" x14ac:dyDescent="0.25">
      <c r="A10" s="44"/>
      <c r="B10" s="21" t="s">
        <v>169</v>
      </c>
      <c r="C10" s="22" t="s">
        <v>180</v>
      </c>
      <c r="D10" s="47"/>
    </row>
    <row r="11" spans="1:4" x14ac:dyDescent="0.25">
      <c r="A11" s="44"/>
      <c r="B11" s="21" t="s">
        <v>2</v>
      </c>
      <c r="C11" s="22" t="s">
        <v>16</v>
      </c>
      <c r="D11" s="47"/>
    </row>
    <row r="12" spans="1:4" x14ac:dyDescent="0.25">
      <c r="A12" s="44"/>
      <c r="B12" s="21" t="s">
        <v>3</v>
      </c>
      <c r="C12" s="82" t="s">
        <v>224</v>
      </c>
      <c r="D12" s="47"/>
    </row>
    <row r="13" spans="1:4" x14ac:dyDescent="0.25">
      <c r="A13" s="44"/>
      <c r="B13" s="25"/>
      <c r="C13" s="25"/>
      <c r="D13" s="47"/>
    </row>
    <row r="14" spans="1:4" x14ac:dyDescent="0.25">
      <c r="A14" s="44"/>
      <c r="B14" s="26"/>
      <c r="C14" s="26"/>
      <c r="D14" s="48"/>
    </row>
    <row r="15" spans="1:4" x14ac:dyDescent="0.25">
      <c r="A15" s="49"/>
      <c r="B15" s="4"/>
      <c r="C15" s="5"/>
      <c r="D15" s="50"/>
    </row>
    <row r="16" spans="1:4" x14ac:dyDescent="0.25">
      <c r="A16" s="49"/>
      <c r="B16" s="51"/>
      <c r="C16" s="52" t="s">
        <v>181</v>
      </c>
      <c r="D16" s="53">
        <f>Rekapitulace!D36</f>
        <v>0</v>
      </c>
    </row>
    <row r="17" spans="1:4" x14ac:dyDescent="0.25">
      <c r="A17" s="49"/>
      <c r="C17" s="264" t="s">
        <v>602</v>
      </c>
      <c r="D17" s="53">
        <f>21%*D16</f>
        <v>0</v>
      </c>
    </row>
    <row r="18" spans="1:4" ht="16.5" thickBot="1" x14ac:dyDescent="0.3">
      <c r="A18" s="54"/>
      <c r="B18" s="55"/>
      <c r="C18" s="265" t="s">
        <v>603</v>
      </c>
      <c r="D18" s="266">
        <f>D16+D17</f>
        <v>0</v>
      </c>
    </row>
    <row r="19" spans="1:4" ht="16.5" thickTop="1" x14ac:dyDescent="0.25"/>
    <row r="33" spans="3:3" x14ac:dyDescent="0.25">
      <c r="C33" s="83"/>
    </row>
  </sheetData>
  <mergeCells count="2">
    <mergeCell ref="B1:D1"/>
    <mergeCell ref="A2:D2"/>
  </mergeCells>
  <conditionalFormatting sqref="C4:C6">
    <cfRule type="containsText" dxfId="33" priority="4" operator="containsText" text="Doplnit údaje">
      <formula>NOT(ISERROR(SEARCH("Doplnit údaje",C4)))</formula>
    </cfRule>
  </conditionalFormatting>
  <conditionalFormatting sqref="C9">
    <cfRule type="containsText" dxfId="32" priority="3" operator="containsText" text="Doplnit údaje">
      <formula>NOT(ISERROR(SEARCH("Doplnit údaje",C9)))</formula>
    </cfRule>
  </conditionalFormatting>
  <conditionalFormatting sqref="C10">
    <cfRule type="containsText" dxfId="31" priority="2" operator="containsText" text="Doplnit údaje">
      <formula>NOT(ISERROR(SEARCH("Doplnit údaje",C10)))</formula>
    </cfRule>
  </conditionalFormatting>
  <conditionalFormatting sqref="C12">
    <cfRule type="containsText" dxfId="30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opLeftCell="A10" zoomScaleNormal="100" workbookViewId="0">
      <selection activeCell="C32" sqref="C32"/>
    </sheetView>
  </sheetViews>
  <sheetFormatPr defaultRowHeight="15.75" x14ac:dyDescent="0.2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 x14ac:dyDescent="0.25">
      <c r="A1" s="16"/>
      <c r="B1" s="306"/>
      <c r="C1" s="306"/>
      <c r="D1" s="307"/>
    </row>
    <row r="2" spans="1:4" ht="18" x14ac:dyDescent="0.25">
      <c r="A2" s="308" t="s">
        <v>170</v>
      </c>
      <c r="B2" s="304"/>
      <c r="C2" s="304"/>
      <c r="D2" s="309"/>
    </row>
    <row r="3" spans="1:4" ht="18" x14ac:dyDescent="0.25">
      <c r="A3" s="17"/>
      <c r="B3" s="18"/>
      <c r="C3" s="19"/>
      <c r="D3" s="20"/>
    </row>
    <row r="4" spans="1:4" x14ac:dyDescent="0.25">
      <c r="A4" s="17"/>
      <c r="B4" s="21" t="str">
        <f>'Krycí list'!B4</f>
        <v>Stavba:</v>
      </c>
      <c r="C4" s="22" t="str">
        <f>IF('Krycí list'!C4="Doplnit údaje","",'Krycí list'!C4)</f>
        <v xml:space="preserve">ZŠ Jiřího z Poděbrad 3109 - rekonstrukce elektroinstalace pavilony "A" a "D" </v>
      </c>
      <c r="D4" s="23"/>
    </row>
    <row r="5" spans="1:4" x14ac:dyDescent="0.25">
      <c r="A5" s="17"/>
      <c r="B5" s="21" t="str">
        <f>'Krycí list'!B5</f>
        <v>Objekt:</v>
      </c>
      <c r="C5" s="22" t="str">
        <f>IF('Krycí list'!C5="Doplnit údaje","",'Krycí list'!C5)</f>
        <v>Pavilo "A" a "D"</v>
      </c>
      <c r="D5" s="24"/>
    </row>
    <row r="6" spans="1:4" x14ac:dyDescent="0.25">
      <c r="A6" s="17"/>
      <c r="B6" s="21" t="str">
        <f>'Krycí list'!B6</f>
        <v>Místo:</v>
      </c>
      <c r="C6" s="22" t="str">
        <f>IF('Krycí list'!C6="Doplnit údaje","",'Krycí list'!C6)</f>
        <v>Jiřího z Poděbrad 3109, Frýdek Místek</v>
      </c>
      <c r="D6" s="24"/>
    </row>
    <row r="7" spans="1:4" x14ac:dyDescent="0.25">
      <c r="A7" s="17"/>
      <c r="B7" s="21"/>
      <c r="C7" s="22"/>
      <c r="D7" s="24"/>
    </row>
    <row r="8" spans="1:4" x14ac:dyDescent="0.25">
      <c r="A8" s="17"/>
      <c r="B8" s="21"/>
      <c r="C8" s="22" t="s">
        <v>46</v>
      </c>
      <c r="D8" s="24"/>
    </row>
    <row r="9" spans="1:4" x14ac:dyDescent="0.25">
      <c r="A9" s="17"/>
      <c r="B9" s="21" t="str">
        <f>'Krycí list'!B9</f>
        <v>Zadavatel:</v>
      </c>
      <c r="C9" s="22" t="str">
        <f>IF('Krycí list'!C9="Doplnit údaje","",'Krycí list'!C9)</f>
        <v>Statutární město Frýdek - Místek</v>
      </c>
      <c r="D9" s="24"/>
    </row>
    <row r="10" spans="1:4" x14ac:dyDescent="0.25">
      <c r="A10" s="17"/>
      <c r="B10" s="21" t="str">
        <f>'Krycí list'!B10</f>
        <v>Uchazeč:</v>
      </c>
      <c r="C10" s="22" t="str">
        <f>IF('Krycí list'!C10="Doplnit údaje","",'Krycí list'!C10)</f>
        <v/>
      </c>
      <c r="D10" s="24"/>
    </row>
    <row r="11" spans="1:4" x14ac:dyDescent="0.25">
      <c r="A11" s="17"/>
      <c r="B11" s="21" t="str">
        <f>'Krycí list'!B11</f>
        <v>Zhotovitel:</v>
      </c>
      <c r="C11" s="22" t="str">
        <f>IF('Krycí list'!C11="Doplnit údaje","",'Krycí list'!C11)</f>
        <v>ELEKTRO-PROJEKCE s.r.o.</v>
      </c>
      <c r="D11" s="24"/>
    </row>
    <row r="12" spans="1:4" x14ac:dyDescent="0.25">
      <c r="A12" s="17"/>
      <c r="B12" s="21" t="str">
        <f>'Krycí list'!B12</f>
        <v>Datum:</v>
      </c>
      <c r="C12" s="82" t="str">
        <f>IF('Krycí list'!C12="Doplnit údaje","",'Krycí list'!C12)</f>
        <v>03/2019</v>
      </c>
      <c r="D12" s="24"/>
    </row>
    <row r="13" spans="1:4" x14ac:dyDescent="0.25">
      <c r="A13" s="17"/>
      <c r="B13" s="28" t="s">
        <v>172</v>
      </c>
      <c r="C13" s="25"/>
      <c r="D13" s="24"/>
    </row>
    <row r="14" spans="1:4" ht="38.25" x14ac:dyDescent="0.25">
      <c r="A14" s="17"/>
      <c r="B14" s="29" t="s">
        <v>173</v>
      </c>
      <c r="C14" s="30" t="s">
        <v>73</v>
      </c>
      <c r="D14" s="24"/>
    </row>
    <row r="15" spans="1:4" ht="63.75" x14ac:dyDescent="0.25">
      <c r="A15" s="17"/>
      <c r="B15" s="29" t="s">
        <v>174</v>
      </c>
      <c r="C15" s="30" t="s">
        <v>219</v>
      </c>
      <c r="D15" s="24"/>
    </row>
    <row r="16" spans="1:4" ht="38.25" x14ac:dyDescent="0.25">
      <c r="A16" s="17"/>
      <c r="B16" s="29" t="s">
        <v>175</v>
      </c>
      <c r="C16" s="30" t="s">
        <v>74</v>
      </c>
      <c r="D16" s="24"/>
    </row>
    <row r="17" spans="1:4" ht="76.5" x14ac:dyDescent="0.25">
      <c r="A17" s="17"/>
      <c r="B17" s="29" t="s">
        <v>176</v>
      </c>
      <c r="C17" s="30" t="s">
        <v>149</v>
      </c>
      <c r="D17" s="24"/>
    </row>
    <row r="18" spans="1:4" ht="38.25" x14ac:dyDescent="0.25">
      <c r="A18" s="17"/>
      <c r="B18" s="29" t="s">
        <v>177</v>
      </c>
      <c r="C18" s="30" t="s">
        <v>72</v>
      </c>
      <c r="D18" s="24"/>
    </row>
    <row r="19" spans="1:4" x14ac:dyDescent="0.25">
      <c r="A19" s="17"/>
      <c r="B19" s="29"/>
      <c r="C19" s="30"/>
      <c r="D19" s="24"/>
    </row>
    <row r="20" spans="1:4" ht="16.5" thickBot="1" x14ac:dyDescent="0.3">
      <c r="A20" s="17"/>
      <c r="B20" s="26"/>
      <c r="C20" s="26"/>
      <c r="D20" s="27"/>
    </row>
    <row r="21" spans="1:4" ht="17.25" thickTop="1" thickBot="1" x14ac:dyDescent="0.3">
      <c r="A21" s="56"/>
      <c r="B21" s="42" t="s">
        <v>166</v>
      </c>
      <c r="C21" s="42" t="s">
        <v>5</v>
      </c>
      <c r="D21" s="57" t="s">
        <v>6</v>
      </c>
    </row>
    <row r="22" spans="1:4" s="3" customFormat="1" ht="13.5" thickTop="1" x14ac:dyDescent="0.2">
      <c r="A22" s="58"/>
      <c r="B22" s="41" t="s">
        <v>7</v>
      </c>
      <c r="C22" s="41" t="str">
        <f>A!D3</f>
        <v>Svítidla</v>
      </c>
      <c r="D22" s="59">
        <f>A!P4</f>
        <v>0</v>
      </c>
    </row>
    <row r="23" spans="1:4" s="3" customFormat="1" ht="12.75" x14ac:dyDescent="0.2">
      <c r="A23" s="60"/>
      <c r="B23" s="41" t="s">
        <v>8</v>
      </c>
      <c r="C23" s="40" t="str">
        <f>B!D3</f>
        <v>Přístroje</v>
      </c>
      <c r="D23" s="61">
        <f>B!P4</f>
        <v>0</v>
      </c>
    </row>
    <row r="24" spans="1:4" s="3" customFormat="1" ht="12.75" x14ac:dyDescent="0.2">
      <c r="A24" s="60"/>
      <c r="B24" s="41" t="s">
        <v>9</v>
      </c>
      <c r="C24" s="40" t="str">
        <f>'C'!D3</f>
        <v>Instalační materiál</v>
      </c>
      <c r="D24" s="61">
        <f>'C'!P4</f>
        <v>0</v>
      </c>
    </row>
    <row r="25" spans="1:4" s="3" customFormat="1" ht="12.75" x14ac:dyDescent="0.2">
      <c r="A25" s="60"/>
      <c r="B25" s="41" t="s">
        <v>10</v>
      </c>
      <c r="C25" s="40" t="str">
        <f>D!D3</f>
        <v>Kabeláž</v>
      </c>
      <c r="D25" s="61">
        <f>D!P4</f>
        <v>0</v>
      </c>
    </row>
    <row r="26" spans="1:4" s="3" customFormat="1" ht="12.75" x14ac:dyDescent="0.2">
      <c r="A26" s="60"/>
      <c r="B26" s="41" t="s">
        <v>11</v>
      </c>
      <c r="C26" s="40" t="str">
        <f>E!D3</f>
        <v>Rozvaděče</v>
      </c>
      <c r="D26" s="61">
        <f>E!P4</f>
        <v>0</v>
      </c>
    </row>
    <row r="27" spans="1:4" s="3" customFormat="1" ht="12.75" x14ac:dyDescent="0.2">
      <c r="A27" s="60"/>
      <c r="B27" s="41" t="s">
        <v>15</v>
      </c>
      <c r="C27" s="40" t="str">
        <f>F!D3</f>
        <v>SK - Strukturovaná kabeláž</v>
      </c>
      <c r="D27" s="61">
        <f>F!P4</f>
        <v>0</v>
      </c>
    </row>
    <row r="28" spans="1:4" s="3" customFormat="1" ht="12.75" x14ac:dyDescent="0.2">
      <c r="A28" s="60"/>
      <c r="B28" s="41" t="s">
        <v>376</v>
      </c>
      <c r="C28" s="40" t="str">
        <f>G!D3</f>
        <v>PZTS - Poplachový a tísňový zabezpečovací systém</v>
      </c>
      <c r="D28" s="61">
        <f>G!P4</f>
        <v>0</v>
      </c>
    </row>
    <row r="29" spans="1:4" s="3" customFormat="1" ht="12.75" x14ac:dyDescent="0.2">
      <c r="A29" s="60"/>
      <c r="B29" s="41" t="s">
        <v>375</v>
      </c>
      <c r="C29" s="40" t="str">
        <f>H!D3</f>
        <v>RO - Provozní rozhlas</v>
      </c>
      <c r="D29" s="61">
        <f>H!P4</f>
        <v>0</v>
      </c>
    </row>
    <row r="30" spans="1:4" s="3" customFormat="1" ht="12.75" x14ac:dyDescent="0.2">
      <c r="A30" s="60"/>
      <c r="B30" s="41" t="s">
        <v>377</v>
      </c>
      <c r="C30" s="40" t="str">
        <f>I!D3</f>
        <v>JČ - Jednotný čas a zvonky</v>
      </c>
      <c r="D30" s="61">
        <f>I!P4</f>
        <v>0</v>
      </c>
    </row>
    <row r="31" spans="1:4" s="3" customFormat="1" ht="12.75" x14ac:dyDescent="0.2">
      <c r="A31" s="60"/>
      <c r="B31" s="41" t="s">
        <v>500</v>
      </c>
      <c r="C31" s="247" t="str">
        <f>J!C1</f>
        <v>Stavební výpomoci a PSV</v>
      </c>
      <c r="D31" s="61">
        <f>K!J4</f>
        <v>0</v>
      </c>
    </row>
    <row r="32" spans="1:4" s="3" customFormat="1" ht="12.75" x14ac:dyDescent="0.2">
      <c r="A32" s="60"/>
      <c r="B32" s="41" t="s">
        <v>501</v>
      </c>
      <c r="C32" s="40" t="str">
        <f>K!D3</f>
        <v>Ostatní náklady</v>
      </c>
      <c r="D32" s="61">
        <f>J!G2</f>
        <v>0</v>
      </c>
    </row>
    <row r="33" spans="1:4" s="3" customFormat="1" ht="12.75" x14ac:dyDescent="0.2">
      <c r="A33" s="60"/>
      <c r="B33" s="41"/>
      <c r="C33" s="40"/>
      <c r="D33" s="61"/>
    </row>
    <row r="34" spans="1:4" s="3" customFormat="1" ht="12.75" x14ac:dyDescent="0.2">
      <c r="A34" s="60"/>
      <c r="B34" s="41"/>
      <c r="C34" s="40"/>
      <c r="D34" s="61"/>
    </row>
    <row r="35" spans="1:4" x14ac:dyDescent="0.25">
      <c r="A35" s="62"/>
      <c r="B35" s="38"/>
      <c r="C35" s="39"/>
      <c r="D35" s="63"/>
    </row>
    <row r="36" spans="1:4" ht="16.5" thickBot="1" x14ac:dyDescent="0.3">
      <c r="A36" s="64"/>
      <c r="B36" s="65"/>
      <c r="C36" s="66" t="s">
        <v>179</v>
      </c>
      <c r="D36" s="67">
        <f>SUM(D22:D35)</f>
        <v>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4"/>
  <sheetViews>
    <sheetView zoomScale="85" zoomScaleNormal="85" workbookViewId="0">
      <pane ySplit="4" topLeftCell="A29" activePane="bottomLeft" state="frozen"/>
      <selection activeCell="C31" sqref="C31"/>
      <selection pane="bottomLeft" activeCell="I5" sqref="I5:I51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86" customWidth="1"/>
    <col min="6" max="6" width="15.625" style="168" customWidth="1"/>
    <col min="7" max="8" width="12.625" style="168" customWidth="1"/>
    <col min="9" max="9" width="15.625" style="292" customWidth="1"/>
    <col min="10" max="15" width="11.125" style="292" customWidth="1"/>
    <col min="16" max="16" width="15.625" style="168" customWidth="1"/>
    <col min="17" max="17" width="31.5" style="86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274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2" t="s">
        <v>503</v>
      </c>
    </row>
    <row r="2" spans="1:17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267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253"/>
    </row>
    <row r="3" spans="1:17" s="2" customFormat="1" x14ac:dyDescent="0.25">
      <c r="A3" s="310" t="s">
        <v>209</v>
      </c>
      <c r="B3" s="311"/>
      <c r="C3" s="311"/>
      <c r="D3" s="145" t="s">
        <v>64</v>
      </c>
      <c r="E3" s="161"/>
      <c r="F3" s="166"/>
      <c r="G3" s="166"/>
      <c r="H3" s="166"/>
      <c r="I3" s="268"/>
      <c r="J3" s="268"/>
      <c r="K3" s="268"/>
      <c r="L3" s="268"/>
      <c r="M3" s="268"/>
      <c r="N3" s="268"/>
      <c r="O3" s="268"/>
      <c r="P3" s="12"/>
      <c r="Q3" s="254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269"/>
      <c r="J4" s="269"/>
      <c r="K4" s="269"/>
      <c r="L4" s="269"/>
      <c r="M4" s="269"/>
      <c r="N4" s="269"/>
      <c r="O4" s="269"/>
      <c r="P4" s="13">
        <f>SUM(P5:P51)</f>
        <v>0</v>
      </c>
      <c r="Q4" s="254"/>
    </row>
    <row r="5" spans="1:17" s="180" customFormat="1" ht="32.25" thickTop="1" x14ac:dyDescent="0.25">
      <c r="A5" s="283" t="s">
        <v>17</v>
      </c>
      <c r="B5" s="284" t="s">
        <v>279</v>
      </c>
      <c r="C5" s="284" t="s">
        <v>279</v>
      </c>
      <c r="D5" s="285" t="s">
        <v>504</v>
      </c>
      <c r="E5" s="286" t="s">
        <v>144</v>
      </c>
      <c r="F5" s="287">
        <f>G5+H5</f>
        <v>0</v>
      </c>
      <c r="G5" s="287"/>
      <c r="H5" s="287"/>
      <c r="I5" s="289">
        <f>SUM(J5:O5)</f>
        <v>118</v>
      </c>
      <c r="J5" s="289">
        <v>41</v>
      </c>
      <c r="K5" s="289">
        <v>0</v>
      </c>
      <c r="L5" s="289">
        <v>0</v>
      </c>
      <c r="M5" s="289">
        <v>77</v>
      </c>
      <c r="N5" s="289">
        <v>0</v>
      </c>
      <c r="O5" s="289">
        <v>0</v>
      </c>
      <c r="P5" s="288">
        <f t="shared" ref="P5:P51" si="0">I5*F5</f>
        <v>0</v>
      </c>
      <c r="Q5" s="255"/>
    </row>
    <row r="6" spans="1:17" s="180" customFormat="1" ht="31.5" x14ac:dyDescent="0.25">
      <c r="A6" s="9" t="s">
        <v>18</v>
      </c>
      <c r="B6" s="6" t="s">
        <v>279</v>
      </c>
      <c r="C6" s="6" t="s">
        <v>279</v>
      </c>
      <c r="D6" s="148" t="s">
        <v>505</v>
      </c>
      <c r="E6" s="181" t="s">
        <v>0</v>
      </c>
      <c r="F6" s="182">
        <f>G6+H6</f>
        <v>0</v>
      </c>
      <c r="G6" s="182"/>
      <c r="H6" s="182"/>
      <c r="I6" s="290">
        <f t="shared" ref="I6:I51" si="1">SUM(J6:O6)</f>
        <v>50</v>
      </c>
      <c r="J6" s="290">
        <v>14</v>
      </c>
      <c r="K6" s="290">
        <v>18</v>
      </c>
      <c r="L6" s="290">
        <v>18</v>
      </c>
      <c r="M6" s="290">
        <v>0</v>
      </c>
      <c r="N6" s="290">
        <v>0</v>
      </c>
      <c r="O6" s="290">
        <v>0</v>
      </c>
      <c r="P6" s="250">
        <f t="shared" si="0"/>
        <v>0</v>
      </c>
      <c r="Q6" s="255"/>
    </row>
    <row r="7" spans="1:17" s="180" customFormat="1" ht="31.5" x14ac:dyDescent="0.25">
      <c r="A7" s="9" t="s">
        <v>19</v>
      </c>
      <c r="B7" s="6" t="s">
        <v>279</v>
      </c>
      <c r="C7" s="6" t="s">
        <v>279</v>
      </c>
      <c r="D7" s="148" t="s">
        <v>506</v>
      </c>
      <c r="E7" s="181" t="s">
        <v>0</v>
      </c>
      <c r="F7" s="182">
        <f t="shared" ref="F7:F50" si="2">G7+H7</f>
        <v>0</v>
      </c>
      <c r="G7" s="182"/>
      <c r="H7" s="182"/>
      <c r="I7" s="290">
        <f t="shared" si="1"/>
        <v>4</v>
      </c>
      <c r="J7" s="290">
        <v>4</v>
      </c>
      <c r="K7" s="290">
        <v>0</v>
      </c>
      <c r="L7" s="290">
        <v>0</v>
      </c>
      <c r="M7" s="290">
        <v>0</v>
      </c>
      <c r="N7" s="290">
        <v>0</v>
      </c>
      <c r="O7" s="290">
        <v>0</v>
      </c>
      <c r="P7" s="250">
        <f t="shared" si="0"/>
        <v>0</v>
      </c>
      <c r="Q7" s="255"/>
    </row>
    <row r="8" spans="1:17" s="180" customFormat="1" ht="31.5" x14ac:dyDescent="0.25">
      <c r="A8" s="9" t="s">
        <v>20</v>
      </c>
      <c r="B8" s="6" t="s">
        <v>279</v>
      </c>
      <c r="C8" s="6" t="s">
        <v>279</v>
      </c>
      <c r="D8" s="148" t="s">
        <v>507</v>
      </c>
      <c r="E8" s="181" t="s">
        <v>0</v>
      </c>
      <c r="F8" s="182">
        <f t="shared" si="2"/>
        <v>0</v>
      </c>
      <c r="G8" s="182"/>
      <c r="H8" s="182"/>
      <c r="I8" s="290">
        <f t="shared" si="1"/>
        <v>21</v>
      </c>
      <c r="J8" s="290">
        <v>21</v>
      </c>
      <c r="K8" s="290">
        <v>0</v>
      </c>
      <c r="L8" s="290">
        <v>0</v>
      </c>
      <c r="M8" s="290">
        <v>0</v>
      </c>
      <c r="N8" s="290">
        <v>0</v>
      </c>
      <c r="O8" s="290">
        <v>0</v>
      </c>
      <c r="P8" s="250">
        <f t="shared" si="0"/>
        <v>0</v>
      </c>
      <c r="Q8" s="255"/>
    </row>
    <row r="9" spans="1:17" s="180" customFormat="1" ht="31.5" x14ac:dyDescent="0.25">
      <c r="A9" s="9" t="s">
        <v>21</v>
      </c>
      <c r="B9" s="6" t="s">
        <v>279</v>
      </c>
      <c r="C9" s="6" t="s">
        <v>279</v>
      </c>
      <c r="D9" s="148" t="s">
        <v>508</v>
      </c>
      <c r="E9" s="181" t="s">
        <v>0</v>
      </c>
      <c r="F9" s="182">
        <f t="shared" si="2"/>
        <v>0</v>
      </c>
      <c r="G9" s="182"/>
      <c r="H9" s="182"/>
      <c r="I9" s="290">
        <f t="shared" si="1"/>
        <v>30</v>
      </c>
      <c r="J9" s="290">
        <v>4</v>
      </c>
      <c r="K9" s="290">
        <v>0</v>
      </c>
      <c r="L9" s="290">
        <v>0</v>
      </c>
      <c r="M9" s="290">
        <v>6</v>
      </c>
      <c r="N9" s="290">
        <v>14</v>
      </c>
      <c r="O9" s="290">
        <v>6</v>
      </c>
      <c r="P9" s="250">
        <f t="shared" si="0"/>
        <v>0</v>
      </c>
      <c r="Q9" s="255"/>
    </row>
    <row r="10" spans="1:17" s="180" customFormat="1" ht="31.5" x14ac:dyDescent="0.25">
      <c r="A10" s="9" t="s">
        <v>22</v>
      </c>
      <c r="B10" s="6" t="s">
        <v>279</v>
      </c>
      <c r="C10" s="6" t="s">
        <v>279</v>
      </c>
      <c r="D10" s="148" t="s">
        <v>509</v>
      </c>
      <c r="E10" s="181" t="s">
        <v>0</v>
      </c>
      <c r="F10" s="182">
        <f t="shared" si="2"/>
        <v>0</v>
      </c>
      <c r="G10" s="182"/>
      <c r="H10" s="182"/>
      <c r="I10" s="290">
        <f t="shared" si="1"/>
        <v>70</v>
      </c>
      <c r="J10" s="290">
        <v>2</v>
      </c>
      <c r="K10" s="290">
        <v>36</v>
      </c>
      <c r="L10" s="290">
        <v>15</v>
      </c>
      <c r="M10" s="290">
        <v>5</v>
      </c>
      <c r="N10" s="290">
        <v>12</v>
      </c>
      <c r="O10" s="290">
        <v>0</v>
      </c>
      <c r="P10" s="250">
        <f t="shared" si="0"/>
        <v>0</v>
      </c>
      <c r="Q10" s="255"/>
    </row>
    <row r="11" spans="1:17" s="180" customFormat="1" ht="31.5" x14ac:dyDescent="0.25">
      <c r="A11" s="9" t="s">
        <v>23</v>
      </c>
      <c r="B11" s="6" t="s">
        <v>279</v>
      </c>
      <c r="C11" s="6" t="s">
        <v>279</v>
      </c>
      <c r="D11" s="148" t="s">
        <v>510</v>
      </c>
      <c r="E11" s="181" t="s">
        <v>0</v>
      </c>
      <c r="F11" s="182">
        <f t="shared" si="2"/>
        <v>0</v>
      </c>
      <c r="G11" s="182"/>
      <c r="H11" s="182"/>
      <c r="I11" s="290">
        <f t="shared" si="1"/>
        <v>16</v>
      </c>
      <c r="J11" s="290">
        <v>4</v>
      </c>
      <c r="K11" s="290">
        <v>0</v>
      </c>
      <c r="L11" s="290">
        <v>12</v>
      </c>
      <c r="M11" s="290">
        <v>0</v>
      </c>
      <c r="N11" s="290">
        <v>0</v>
      </c>
      <c r="O11" s="290">
        <v>0</v>
      </c>
      <c r="P11" s="250">
        <f t="shared" si="0"/>
        <v>0</v>
      </c>
      <c r="Q11" s="255"/>
    </row>
    <row r="12" spans="1:17" s="180" customFormat="1" x14ac:dyDescent="0.25">
      <c r="A12" s="9" t="s">
        <v>24</v>
      </c>
      <c r="B12" s="6" t="s">
        <v>279</v>
      </c>
      <c r="C12" s="6" t="s">
        <v>279</v>
      </c>
      <c r="D12" s="148" t="s">
        <v>511</v>
      </c>
      <c r="E12" s="181" t="s">
        <v>0</v>
      </c>
      <c r="F12" s="182">
        <f t="shared" si="2"/>
        <v>0</v>
      </c>
      <c r="G12" s="182"/>
      <c r="H12" s="182"/>
      <c r="I12" s="290">
        <f t="shared" si="1"/>
        <v>64</v>
      </c>
      <c r="J12" s="290">
        <v>10</v>
      </c>
      <c r="K12" s="290">
        <v>11</v>
      </c>
      <c r="L12" s="290">
        <v>8</v>
      </c>
      <c r="M12" s="290">
        <v>15</v>
      </c>
      <c r="N12" s="290">
        <v>11</v>
      </c>
      <c r="O12" s="290">
        <v>9</v>
      </c>
      <c r="P12" s="250">
        <f t="shared" si="0"/>
        <v>0</v>
      </c>
      <c r="Q12" s="255"/>
    </row>
    <row r="13" spans="1:17" s="180" customFormat="1" ht="31.5" x14ac:dyDescent="0.25">
      <c r="A13" s="9" t="s">
        <v>25</v>
      </c>
      <c r="B13" s="6" t="s">
        <v>279</v>
      </c>
      <c r="C13" s="6" t="s">
        <v>279</v>
      </c>
      <c r="D13" s="148" t="s">
        <v>512</v>
      </c>
      <c r="E13" s="181" t="s">
        <v>0</v>
      </c>
      <c r="F13" s="182">
        <f t="shared" si="2"/>
        <v>0</v>
      </c>
      <c r="G13" s="182"/>
      <c r="H13" s="182"/>
      <c r="I13" s="290">
        <f t="shared" si="1"/>
        <v>111</v>
      </c>
      <c r="J13" s="290">
        <v>42</v>
      </c>
      <c r="K13" s="290">
        <v>8</v>
      </c>
      <c r="L13" s="290">
        <v>8</v>
      </c>
      <c r="M13" s="290">
        <v>4</v>
      </c>
      <c r="N13" s="290">
        <v>38</v>
      </c>
      <c r="O13" s="290">
        <v>11</v>
      </c>
      <c r="P13" s="250">
        <f t="shared" si="0"/>
        <v>0</v>
      </c>
      <c r="Q13" s="255"/>
    </row>
    <row r="14" spans="1:17" s="180" customFormat="1" ht="31.5" x14ac:dyDescent="0.25">
      <c r="A14" s="9" t="s">
        <v>26</v>
      </c>
      <c r="B14" s="6" t="s">
        <v>279</v>
      </c>
      <c r="C14" s="6" t="s">
        <v>279</v>
      </c>
      <c r="D14" s="148" t="s">
        <v>513</v>
      </c>
      <c r="E14" s="181" t="s">
        <v>0</v>
      </c>
      <c r="F14" s="182">
        <f t="shared" si="2"/>
        <v>0</v>
      </c>
      <c r="G14" s="182"/>
      <c r="H14" s="182"/>
      <c r="I14" s="290">
        <f t="shared" si="1"/>
        <v>39</v>
      </c>
      <c r="J14" s="290">
        <v>3</v>
      </c>
      <c r="K14" s="290">
        <v>2</v>
      </c>
      <c r="L14" s="290">
        <v>9</v>
      </c>
      <c r="M14" s="290">
        <v>0</v>
      </c>
      <c r="N14" s="290">
        <v>25</v>
      </c>
      <c r="O14" s="290">
        <v>0</v>
      </c>
      <c r="P14" s="250">
        <f t="shared" si="0"/>
        <v>0</v>
      </c>
      <c r="Q14" s="255"/>
    </row>
    <row r="15" spans="1:17" s="180" customFormat="1" ht="47.25" x14ac:dyDescent="0.25">
      <c r="A15" s="9" t="s">
        <v>27</v>
      </c>
      <c r="B15" s="6" t="s">
        <v>279</v>
      </c>
      <c r="C15" s="6" t="s">
        <v>279</v>
      </c>
      <c r="D15" s="148" t="s">
        <v>514</v>
      </c>
      <c r="E15" s="181" t="s">
        <v>0</v>
      </c>
      <c r="F15" s="182">
        <f t="shared" si="2"/>
        <v>0</v>
      </c>
      <c r="G15" s="182"/>
      <c r="H15" s="182"/>
      <c r="I15" s="290">
        <f t="shared" si="1"/>
        <v>24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24</v>
      </c>
      <c r="P15" s="250">
        <f t="shared" si="0"/>
        <v>0</v>
      </c>
      <c r="Q15" s="255"/>
    </row>
    <row r="16" spans="1:17" s="180" customFormat="1" ht="47.25" x14ac:dyDescent="0.25">
      <c r="A16" s="9" t="s">
        <v>28</v>
      </c>
      <c r="B16" s="6" t="s">
        <v>279</v>
      </c>
      <c r="C16" s="6" t="s">
        <v>279</v>
      </c>
      <c r="D16" s="148" t="s">
        <v>515</v>
      </c>
      <c r="E16" s="181" t="s">
        <v>0</v>
      </c>
      <c r="F16" s="182">
        <f t="shared" si="2"/>
        <v>0</v>
      </c>
      <c r="G16" s="182"/>
      <c r="H16" s="182"/>
      <c r="I16" s="290">
        <f t="shared" si="1"/>
        <v>83</v>
      </c>
      <c r="J16" s="290">
        <v>6</v>
      </c>
      <c r="K16" s="290">
        <v>30</v>
      </c>
      <c r="L16" s="290">
        <v>47</v>
      </c>
      <c r="M16" s="290">
        <v>0</v>
      </c>
      <c r="N16" s="290">
        <v>0</v>
      </c>
      <c r="O16" s="290">
        <v>0</v>
      </c>
      <c r="P16" s="250">
        <f t="shared" si="0"/>
        <v>0</v>
      </c>
      <c r="Q16" s="255"/>
    </row>
    <row r="17" spans="1:17" s="180" customFormat="1" ht="31.5" x14ac:dyDescent="0.25">
      <c r="A17" s="9" t="s">
        <v>29</v>
      </c>
      <c r="B17" s="6" t="s">
        <v>279</v>
      </c>
      <c r="C17" s="6" t="s">
        <v>279</v>
      </c>
      <c r="D17" s="148" t="s">
        <v>516</v>
      </c>
      <c r="E17" s="181" t="s">
        <v>0</v>
      </c>
      <c r="F17" s="182">
        <f t="shared" si="2"/>
        <v>0</v>
      </c>
      <c r="G17" s="182"/>
      <c r="H17" s="182"/>
      <c r="I17" s="290">
        <f t="shared" si="1"/>
        <v>6</v>
      </c>
      <c r="J17" s="290">
        <v>0</v>
      </c>
      <c r="K17" s="290">
        <v>0</v>
      </c>
      <c r="L17" s="290">
        <v>6</v>
      </c>
      <c r="M17" s="290">
        <v>0</v>
      </c>
      <c r="N17" s="290">
        <v>0</v>
      </c>
      <c r="O17" s="290">
        <v>0</v>
      </c>
      <c r="P17" s="250">
        <f t="shared" si="0"/>
        <v>0</v>
      </c>
      <c r="Q17" s="255"/>
    </row>
    <row r="18" spans="1:17" s="180" customFormat="1" ht="31.5" x14ac:dyDescent="0.25">
      <c r="A18" s="9" t="s">
        <v>30</v>
      </c>
      <c r="B18" s="6" t="s">
        <v>279</v>
      </c>
      <c r="C18" s="6" t="s">
        <v>279</v>
      </c>
      <c r="D18" s="148" t="s">
        <v>517</v>
      </c>
      <c r="E18" s="181" t="s">
        <v>0</v>
      </c>
      <c r="F18" s="182">
        <f t="shared" si="2"/>
        <v>0</v>
      </c>
      <c r="G18" s="182"/>
      <c r="H18" s="182"/>
      <c r="I18" s="290">
        <f t="shared" si="1"/>
        <v>2</v>
      </c>
      <c r="J18" s="290">
        <v>0</v>
      </c>
      <c r="K18" s="290">
        <v>2</v>
      </c>
      <c r="L18" s="290">
        <v>0</v>
      </c>
      <c r="M18" s="290">
        <v>0</v>
      </c>
      <c r="N18" s="290">
        <v>0</v>
      </c>
      <c r="O18" s="290">
        <v>0</v>
      </c>
      <c r="P18" s="250">
        <f t="shared" si="0"/>
        <v>0</v>
      </c>
      <c r="Q18" s="255"/>
    </row>
    <row r="19" spans="1:17" s="180" customFormat="1" ht="31.5" x14ac:dyDescent="0.25">
      <c r="A19" s="9" t="s">
        <v>31</v>
      </c>
      <c r="B19" s="6" t="s">
        <v>279</v>
      </c>
      <c r="C19" s="6" t="s">
        <v>279</v>
      </c>
      <c r="D19" s="148" t="s">
        <v>518</v>
      </c>
      <c r="E19" s="181" t="s">
        <v>0</v>
      </c>
      <c r="F19" s="182">
        <f t="shared" si="2"/>
        <v>0</v>
      </c>
      <c r="G19" s="182"/>
      <c r="H19" s="182"/>
      <c r="I19" s="290">
        <f t="shared" si="1"/>
        <v>16</v>
      </c>
      <c r="J19" s="290">
        <v>0</v>
      </c>
      <c r="K19" s="290">
        <v>16</v>
      </c>
      <c r="L19" s="290">
        <v>0</v>
      </c>
      <c r="M19" s="290">
        <v>0</v>
      </c>
      <c r="N19" s="290">
        <v>0</v>
      </c>
      <c r="O19" s="290">
        <v>0</v>
      </c>
      <c r="P19" s="250">
        <f t="shared" si="0"/>
        <v>0</v>
      </c>
      <c r="Q19" s="255"/>
    </row>
    <row r="20" spans="1:17" s="180" customFormat="1" ht="31.5" x14ac:dyDescent="0.25">
      <c r="A20" s="9" t="s">
        <v>32</v>
      </c>
      <c r="B20" s="6" t="s">
        <v>279</v>
      </c>
      <c r="C20" s="6" t="s">
        <v>279</v>
      </c>
      <c r="D20" s="148" t="s">
        <v>519</v>
      </c>
      <c r="E20" s="181" t="s">
        <v>0</v>
      </c>
      <c r="F20" s="182">
        <f t="shared" si="2"/>
        <v>0</v>
      </c>
      <c r="G20" s="182"/>
      <c r="H20" s="182"/>
      <c r="I20" s="290">
        <f t="shared" si="1"/>
        <v>2</v>
      </c>
      <c r="J20" s="290">
        <v>0</v>
      </c>
      <c r="K20" s="290">
        <v>2</v>
      </c>
      <c r="L20" s="290">
        <v>0</v>
      </c>
      <c r="M20" s="290">
        <v>0</v>
      </c>
      <c r="N20" s="290">
        <v>0</v>
      </c>
      <c r="O20" s="290">
        <v>0</v>
      </c>
      <c r="P20" s="250">
        <f t="shared" si="0"/>
        <v>0</v>
      </c>
      <c r="Q20" s="255"/>
    </row>
    <row r="21" spans="1:17" s="180" customFormat="1" x14ac:dyDescent="0.25">
      <c r="A21" s="9" t="s">
        <v>33</v>
      </c>
      <c r="B21" s="6" t="s">
        <v>279</v>
      </c>
      <c r="C21" s="6" t="s">
        <v>279</v>
      </c>
      <c r="D21" s="148" t="s">
        <v>520</v>
      </c>
      <c r="E21" s="181" t="s">
        <v>0</v>
      </c>
      <c r="F21" s="182">
        <f t="shared" si="2"/>
        <v>0</v>
      </c>
      <c r="G21" s="182"/>
      <c r="H21" s="182"/>
      <c r="I21" s="290">
        <f t="shared" si="1"/>
        <v>3</v>
      </c>
      <c r="J21" s="290">
        <v>3</v>
      </c>
      <c r="K21" s="290">
        <v>0</v>
      </c>
      <c r="L21" s="290">
        <v>0</v>
      </c>
      <c r="M21" s="290">
        <v>0</v>
      </c>
      <c r="N21" s="290">
        <v>0</v>
      </c>
      <c r="O21" s="290">
        <v>0</v>
      </c>
      <c r="P21" s="250">
        <f t="shared" si="0"/>
        <v>0</v>
      </c>
      <c r="Q21" s="255"/>
    </row>
    <row r="22" spans="1:17" s="180" customFormat="1" x14ac:dyDescent="0.25">
      <c r="A22" s="9" t="s">
        <v>34</v>
      </c>
      <c r="B22" s="6" t="s">
        <v>279</v>
      </c>
      <c r="C22" s="6" t="s">
        <v>279</v>
      </c>
      <c r="D22" s="148" t="s">
        <v>521</v>
      </c>
      <c r="E22" s="181" t="s">
        <v>0</v>
      </c>
      <c r="F22" s="182">
        <f t="shared" si="2"/>
        <v>0</v>
      </c>
      <c r="G22" s="182"/>
      <c r="H22" s="182"/>
      <c r="I22" s="290">
        <f t="shared" si="1"/>
        <v>1</v>
      </c>
      <c r="J22" s="290">
        <v>1</v>
      </c>
      <c r="K22" s="290">
        <v>0</v>
      </c>
      <c r="L22" s="290">
        <v>0</v>
      </c>
      <c r="M22" s="290">
        <v>0</v>
      </c>
      <c r="N22" s="290">
        <v>0</v>
      </c>
      <c r="O22" s="290">
        <v>0</v>
      </c>
      <c r="P22" s="250">
        <f t="shared" si="0"/>
        <v>0</v>
      </c>
      <c r="Q22" s="255"/>
    </row>
    <row r="23" spans="1:17" s="180" customFormat="1" x14ac:dyDescent="0.25">
      <c r="A23" s="9" t="s">
        <v>35</v>
      </c>
      <c r="B23" s="6" t="s">
        <v>279</v>
      </c>
      <c r="C23" s="6" t="s">
        <v>279</v>
      </c>
      <c r="D23" s="148" t="s">
        <v>522</v>
      </c>
      <c r="E23" s="181" t="s">
        <v>0</v>
      </c>
      <c r="F23" s="182">
        <f t="shared" si="2"/>
        <v>0</v>
      </c>
      <c r="G23" s="182"/>
      <c r="H23" s="182"/>
      <c r="I23" s="290">
        <f t="shared" si="1"/>
        <v>3</v>
      </c>
      <c r="J23" s="290">
        <v>3</v>
      </c>
      <c r="K23" s="290">
        <v>0</v>
      </c>
      <c r="L23" s="290">
        <v>0</v>
      </c>
      <c r="M23" s="290">
        <v>0</v>
      </c>
      <c r="N23" s="290">
        <v>0</v>
      </c>
      <c r="O23" s="290">
        <v>0</v>
      </c>
      <c r="P23" s="250">
        <f t="shared" si="0"/>
        <v>0</v>
      </c>
      <c r="Q23" s="255"/>
    </row>
    <row r="24" spans="1:17" s="180" customFormat="1" x14ac:dyDescent="0.25">
      <c r="A24" s="9" t="s">
        <v>36</v>
      </c>
      <c r="B24" s="6" t="s">
        <v>279</v>
      </c>
      <c r="C24" s="6" t="s">
        <v>279</v>
      </c>
      <c r="D24" s="148" t="s">
        <v>523</v>
      </c>
      <c r="E24" s="181" t="s">
        <v>0</v>
      </c>
      <c r="F24" s="182">
        <f t="shared" si="2"/>
        <v>0</v>
      </c>
      <c r="G24" s="182"/>
      <c r="H24" s="182"/>
      <c r="I24" s="290">
        <f t="shared" si="1"/>
        <v>3</v>
      </c>
      <c r="J24" s="290">
        <v>3</v>
      </c>
      <c r="K24" s="290">
        <v>0</v>
      </c>
      <c r="L24" s="290">
        <v>0</v>
      </c>
      <c r="M24" s="290">
        <v>0</v>
      </c>
      <c r="N24" s="290">
        <v>0</v>
      </c>
      <c r="O24" s="290">
        <v>0</v>
      </c>
      <c r="P24" s="250">
        <f t="shared" si="0"/>
        <v>0</v>
      </c>
      <c r="Q24" s="255"/>
    </row>
    <row r="25" spans="1:17" s="180" customFormat="1" x14ac:dyDescent="0.25">
      <c r="A25" s="9" t="s">
        <v>37</v>
      </c>
      <c r="B25" s="6" t="s">
        <v>279</v>
      </c>
      <c r="C25" s="6" t="s">
        <v>279</v>
      </c>
      <c r="D25" s="148" t="s">
        <v>524</v>
      </c>
      <c r="E25" s="181" t="s">
        <v>0</v>
      </c>
      <c r="F25" s="182">
        <f t="shared" si="2"/>
        <v>0</v>
      </c>
      <c r="G25" s="182"/>
      <c r="H25" s="182"/>
      <c r="I25" s="290">
        <f t="shared" si="1"/>
        <v>4</v>
      </c>
      <c r="J25" s="290">
        <v>4</v>
      </c>
      <c r="K25" s="290">
        <v>0</v>
      </c>
      <c r="L25" s="290">
        <v>0</v>
      </c>
      <c r="M25" s="290">
        <v>0</v>
      </c>
      <c r="N25" s="290">
        <v>0</v>
      </c>
      <c r="O25" s="290">
        <v>0</v>
      </c>
      <c r="P25" s="250">
        <f t="shared" si="0"/>
        <v>0</v>
      </c>
      <c r="Q25" s="255"/>
    </row>
    <row r="26" spans="1:17" s="180" customFormat="1" x14ac:dyDescent="0.25">
      <c r="A26" s="9" t="s">
        <v>38</v>
      </c>
      <c r="B26" s="6" t="s">
        <v>279</v>
      </c>
      <c r="C26" s="6" t="s">
        <v>279</v>
      </c>
      <c r="D26" s="148" t="s">
        <v>525</v>
      </c>
      <c r="E26" s="181" t="s">
        <v>0</v>
      </c>
      <c r="F26" s="182">
        <f t="shared" si="2"/>
        <v>0</v>
      </c>
      <c r="G26" s="182"/>
      <c r="H26" s="182"/>
      <c r="I26" s="290">
        <f t="shared" si="1"/>
        <v>3</v>
      </c>
      <c r="J26" s="290">
        <v>3</v>
      </c>
      <c r="K26" s="290">
        <v>0</v>
      </c>
      <c r="L26" s="290">
        <v>0</v>
      </c>
      <c r="M26" s="290">
        <v>0</v>
      </c>
      <c r="N26" s="290">
        <v>0</v>
      </c>
      <c r="O26" s="290">
        <v>0</v>
      </c>
      <c r="P26" s="250">
        <f t="shared" si="0"/>
        <v>0</v>
      </c>
      <c r="Q26" s="255"/>
    </row>
    <row r="27" spans="1:17" s="180" customFormat="1" x14ac:dyDescent="0.25">
      <c r="A27" s="9" t="s">
        <v>39</v>
      </c>
      <c r="B27" s="6" t="s">
        <v>279</v>
      </c>
      <c r="C27" s="6" t="s">
        <v>279</v>
      </c>
      <c r="D27" s="148" t="s">
        <v>526</v>
      </c>
      <c r="E27" s="181" t="s">
        <v>0</v>
      </c>
      <c r="F27" s="182">
        <f t="shared" si="2"/>
        <v>0</v>
      </c>
      <c r="G27" s="182"/>
      <c r="H27" s="182"/>
      <c r="I27" s="290">
        <f t="shared" si="1"/>
        <v>6</v>
      </c>
      <c r="J27" s="290">
        <v>6</v>
      </c>
      <c r="K27" s="290">
        <v>0</v>
      </c>
      <c r="L27" s="290">
        <v>0</v>
      </c>
      <c r="M27" s="290">
        <v>0</v>
      </c>
      <c r="N27" s="290">
        <v>0</v>
      </c>
      <c r="O27" s="290">
        <v>0</v>
      </c>
      <c r="P27" s="250">
        <f t="shared" si="0"/>
        <v>0</v>
      </c>
      <c r="Q27" s="255"/>
    </row>
    <row r="28" spans="1:17" s="180" customFormat="1" x14ac:dyDescent="0.25">
      <c r="A28" s="9" t="s">
        <v>40</v>
      </c>
      <c r="B28" s="6" t="s">
        <v>279</v>
      </c>
      <c r="C28" s="6" t="s">
        <v>279</v>
      </c>
      <c r="D28" s="148" t="s">
        <v>527</v>
      </c>
      <c r="E28" s="181" t="s">
        <v>0</v>
      </c>
      <c r="F28" s="182">
        <f t="shared" si="2"/>
        <v>0</v>
      </c>
      <c r="G28" s="182"/>
      <c r="H28" s="182"/>
      <c r="I28" s="290">
        <f t="shared" si="1"/>
        <v>17</v>
      </c>
      <c r="J28" s="290">
        <v>0</v>
      </c>
      <c r="K28" s="290">
        <v>9</v>
      </c>
      <c r="L28" s="290">
        <v>8</v>
      </c>
      <c r="M28" s="290">
        <v>0</v>
      </c>
      <c r="N28" s="290">
        <v>0</v>
      </c>
      <c r="O28" s="290">
        <v>0</v>
      </c>
      <c r="P28" s="250">
        <f t="shared" si="0"/>
        <v>0</v>
      </c>
      <c r="Q28" s="255"/>
    </row>
    <row r="29" spans="1:17" s="180" customFormat="1" x14ac:dyDescent="0.25">
      <c r="A29" s="9" t="s">
        <v>41</v>
      </c>
      <c r="B29" s="6" t="s">
        <v>279</v>
      </c>
      <c r="C29" s="6" t="s">
        <v>279</v>
      </c>
      <c r="D29" s="148" t="s">
        <v>528</v>
      </c>
      <c r="E29" s="181" t="s">
        <v>0</v>
      </c>
      <c r="F29" s="182">
        <f t="shared" si="2"/>
        <v>0</v>
      </c>
      <c r="G29" s="182"/>
      <c r="H29" s="182"/>
      <c r="I29" s="290">
        <f t="shared" si="1"/>
        <v>15</v>
      </c>
      <c r="J29" s="290">
        <v>2</v>
      </c>
      <c r="K29" s="290">
        <v>4</v>
      </c>
      <c r="L29" s="290">
        <v>9</v>
      </c>
      <c r="M29" s="290">
        <v>0</v>
      </c>
      <c r="N29" s="290">
        <v>0</v>
      </c>
      <c r="O29" s="290">
        <v>0</v>
      </c>
      <c r="P29" s="250">
        <f t="shared" si="0"/>
        <v>0</v>
      </c>
      <c r="Q29" s="255"/>
    </row>
    <row r="30" spans="1:17" s="180" customFormat="1" x14ac:dyDescent="0.25">
      <c r="A30" s="9" t="s">
        <v>42</v>
      </c>
      <c r="B30" s="6" t="s">
        <v>279</v>
      </c>
      <c r="C30" s="6" t="s">
        <v>279</v>
      </c>
      <c r="D30" s="148" t="s">
        <v>529</v>
      </c>
      <c r="E30" s="181" t="s">
        <v>0</v>
      </c>
      <c r="F30" s="182">
        <f t="shared" si="2"/>
        <v>0</v>
      </c>
      <c r="G30" s="182"/>
      <c r="H30" s="182"/>
      <c r="I30" s="290">
        <f t="shared" si="1"/>
        <v>3</v>
      </c>
      <c r="J30" s="290">
        <v>0</v>
      </c>
      <c r="K30" s="290">
        <v>0</v>
      </c>
      <c r="L30" s="290">
        <v>3</v>
      </c>
      <c r="M30" s="290">
        <v>0</v>
      </c>
      <c r="N30" s="290">
        <v>0</v>
      </c>
      <c r="O30" s="290">
        <v>0</v>
      </c>
      <c r="P30" s="250">
        <f t="shared" si="0"/>
        <v>0</v>
      </c>
      <c r="Q30" s="255"/>
    </row>
    <row r="31" spans="1:17" s="180" customFormat="1" x14ac:dyDescent="0.25">
      <c r="A31" s="9" t="s">
        <v>43</v>
      </c>
      <c r="B31" s="6" t="s">
        <v>279</v>
      </c>
      <c r="C31" s="6" t="s">
        <v>279</v>
      </c>
      <c r="D31" s="148" t="s">
        <v>530</v>
      </c>
      <c r="E31" s="181" t="s">
        <v>0</v>
      </c>
      <c r="F31" s="182">
        <f t="shared" si="2"/>
        <v>0</v>
      </c>
      <c r="G31" s="182"/>
      <c r="H31" s="182"/>
      <c r="I31" s="290">
        <f t="shared" si="1"/>
        <v>3</v>
      </c>
      <c r="J31" s="290">
        <v>2</v>
      </c>
      <c r="K31" s="290">
        <v>0</v>
      </c>
      <c r="L31" s="290">
        <v>1</v>
      </c>
      <c r="M31" s="290">
        <v>0</v>
      </c>
      <c r="N31" s="290">
        <v>0</v>
      </c>
      <c r="O31" s="290">
        <v>0</v>
      </c>
      <c r="P31" s="250">
        <f t="shared" si="0"/>
        <v>0</v>
      </c>
      <c r="Q31" s="255"/>
    </row>
    <row r="32" spans="1:17" s="180" customFormat="1" x14ac:dyDescent="0.25">
      <c r="A32" s="9" t="s">
        <v>44</v>
      </c>
      <c r="B32" s="6" t="s">
        <v>279</v>
      </c>
      <c r="C32" s="6" t="s">
        <v>279</v>
      </c>
      <c r="D32" s="148" t="s">
        <v>531</v>
      </c>
      <c r="E32" s="181" t="s">
        <v>0</v>
      </c>
      <c r="F32" s="182">
        <f t="shared" si="2"/>
        <v>0</v>
      </c>
      <c r="G32" s="182"/>
      <c r="H32" s="182"/>
      <c r="I32" s="290">
        <f t="shared" si="1"/>
        <v>10</v>
      </c>
      <c r="J32" s="290">
        <v>0</v>
      </c>
      <c r="K32" s="290">
        <v>4</v>
      </c>
      <c r="L32" s="290">
        <v>6</v>
      </c>
      <c r="M32" s="290">
        <v>0</v>
      </c>
      <c r="N32" s="290">
        <v>0</v>
      </c>
      <c r="O32" s="290">
        <v>0</v>
      </c>
      <c r="P32" s="250">
        <f t="shared" si="0"/>
        <v>0</v>
      </c>
      <c r="Q32" s="255"/>
    </row>
    <row r="33" spans="1:17" s="180" customFormat="1" x14ac:dyDescent="0.25">
      <c r="A33" s="9" t="s">
        <v>45</v>
      </c>
      <c r="B33" s="6" t="s">
        <v>279</v>
      </c>
      <c r="C33" s="6" t="s">
        <v>279</v>
      </c>
      <c r="D33" s="148" t="s">
        <v>532</v>
      </c>
      <c r="E33" s="181" t="s">
        <v>0</v>
      </c>
      <c r="F33" s="182">
        <f t="shared" si="2"/>
        <v>0</v>
      </c>
      <c r="G33" s="182"/>
      <c r="H33" s="182"/>
      <c r="I33" s="290">
        <f t="shared" si="1"/>
        <v>17</v>
      </c>
      <c r="J33" s="290">
        <v>2</v>
      </c>
      <c r="K33" s="290">
        <v>6</v>
      </c>
      <c r="L33" s="290">
        <v>9</v>
      </c>
      <c r="M33" s="290">
        <v>0</v>
      </c>
      <c r="N33" s="290">
        <v>0</v>
      </c>
      <c r="O33" s="290">
        <v>0</v>
      </c>
      <c r="P33" s="250">
        <f t="shared" si="0"/>
        <v>0</v>
      </c>
      <c r="Q33" s="255"/>
    </row>
    <row r="34" spans="1:17" s="180" customFormat="1" x14ac:dyDescent="0.25">
      <c r="A34" s="9" t="s">
        <v>226</v>
      </c>
      <c r="B34" s="6" t="s">
        <v>279</v>
      </c>
      <c r="C34" s="6" t="s">
        <v>279</v>
      </c>
      <c r="D34" s="148" t="s">
        <v>225</v>
      </c>
      <c r="E34" s="181" t="s">
        <v>0</v>
      </c>
      <c r="F34" s="182">
        <f t="shared" si="2"/>
        <v>0</v>
      </c>
      <c r="G34" s="182"/>
      <c r="H34" s="182"/>
      <c r="I34" s="290">
        <f t="shared" si="1"/>
        <v>80</v>
      </c>
      <c r="J34" s="290">
        <v>6</v>
      </c>
      <c r="K34" s="290">
        <v>34</v>
      </c>
      <c r="L34" s="290">
        <v>40</v>
      </c>
      <c r="M34" s="290">
        <v>0</v>
      </c>
      <c r="N34" s="290">
        <v>0</v>
      </c>
      <c r="O34" s="290">
        <v>0</v>
      </c>
      <c r="P34" s="250">
        <f t="shared" si="0"/>
        <v>0</v>
      </c>
      <c r="Q34" s="255"/>
    </row>
    <row r="35" spans="1:17" s="180" customFormat="1" x14ac:dyDescent="0.25">
      <c r="A35" s="9" t="s">
        <v>227</v>
      </c>
      <c r="B35" s="6" t="s">
        <v>279</v>
      </c>
      <c r="C35" s="6" t="s">
        <v>279</v>
      </c>
      <c r="D35" s="148" t="s">
        <v>533</v>
      </c>
      <c r="E35" s="181" t="s">
        <v>0</v>
      </c>
      <c r="F35" s="182">
        <f t="shared" si="2"/>
        <v>0</v>
      </c>
      <c r="G35" s="182"/>
      <c r="H35" s="182"/>
      <c r="I35" s="290">
        <f t="shared" si="1"/>
        <v>24</v>
      </c>
      <c r="J35" s="290">
        <v>4</v>
      </c>
      <c r="K35" s="290">
        <v>14</v>
      </c>
      <c r="L35" s="290">
        <v>6</v>
      </c>
      <c r="M35" s="290">
        <v>0</v>
      </c>
      <c r="N35" s="290">
        <v>0</v>
      </c>
      <c r="O35" s="290">
        <v>0</v>
      </c>
      <c r="P35" s="250">
        <f t="shared" si="0"/>
        <v>0</v>
      </c>
      <c r="Q35" s="255"/>
    </row>
    <row r="36" spans="1:17" s="180" customFormat="1" x14ac:dyDescent="0.25">
      <c r="A36" s="9" t="s">
        <v>228</v>
      </c>
      <c r="B36" s="6" t="s">
        <v>279</v>
      </c>
      <c r="C36" s="6" t="s">
        <v>279</v>
      </c>
      <c r="D36" s="148" t="s">
        <v>534</v>
      </c>
      <c r="E36" s="181" t="s">
        <v>0</v>
      </c>
      <c r="F36" s="182">
        <f t="shared" si="2"/>
        <v>0</v>
      </c>
      <c r="G36" s="182"/>
      <c r="H36" s="182"/>
      <c r="I36" s="290">
        <f t="shared" si="1"/>
        <v>101</v>
      </c>
      <c r="J36" s="290">
        <v>23</v>
      </c>
      <c r="K36" s="290">
        <v>18</v>
      </c>
      <c r="L36" s="290">
        <v>13</v>
      </c>
      <c r="M36" s="290">
        <v>18</v>
      </c>
      <c r="N36" s="290">
        <v>26</v>
      </c>
      <c r="O36" s="290">
        <v>3</v>
      </c>
      <c r="P36" s="250">
        <f t="shared" si="0"/>
        <v>0</v>
      </c>
      <c r="Q36" s="255"/>
    </row>
    <row r="37" spans="1:17" s="180" customFormat="1" x14ac:dyDescent="0.25">
      <c r="A37" s="9" t="s">
        <v>229</v>
      </c>
      <c r="B37" s="6" t="s">
        <v>279</v>
      </c>
      <c r="C37" s="6" t="s">
        <v>279</v>
      </c>
      <c r="D37" s="148" t="s">
        <v>255</v>
      </c>
      <c r="E37" s="181" t="s">
        <v>0</v>
      </c>
      <c r="F37" s="182">
        <f t="shared" si="2"/>
        <v>0</v>
      </c>
      <c r="G37" s="182"/>
      <c r="H37" s="182"/>
      <c r="I37" s="290">
        <f t="shared" si="1"/>
        <v>6</v>
      </c>
      <c r="J37" s="290">
        <v>0</v>
      </c>
      <c r="K37" s="290">
        <v>0</v>
      </c>
      <c r="L37" s="290">
        <v>0</v>
      </c>
      <c r="M37" s="290">
        <v>0</v>
      </c>
      <c r="N37" s="290">
        <v>6</v>
      </c>
      <c r="O37" s="290">
        <v>0</v>
      </c>
      <c r="P37" s="250">
        <f t="shared" si="0"/>
        <v>0</v>
      </c>
      <c r="Q37" s="255"/>
    </row>
    <row r="38" spans="1:17" s="180" customFormat="1" x14ac:dyDescent="0.25">
      <c r="A38" s="9" t="s">
        <v>230</v>
      </c>
      <c r="B38" s="6" t="s">
        <v>279</v>
      </c>
      <c r="C38" s="6" t="s">
        <v>279</v>
      </c>
      <c r="D38" s="148" t="s">
        <v>535</v>
      </c>
      <c r="E38" s="181" t="s">
        <v>0</v>
      </c>
      <c r="F38" s="182">
        <f t="shared" si="2"/>
        <v>0</v>
      </c>
      <c r="G38" s="182"/>
      <c r="H38" s="182"/>
      <c r="I38" s="290">
        <f t="shared" si="1"/>
        <v>11</v>
      </c>
      <c r="J38" s="290">
        <v>0</v>
      </c>
      <c r="K38" s="290">
        <v>1</v>
      </c>
      <c r="L38" s="290">
        <v>0</v>
      </c>
      <c r="M38" s="290">
        <v>0</v>
      </c>
      <c r="N38" s="290">
        <v>5</v>
      </c>
      <c r="O38" s="290">
        <v>5</v>
      </c>
      <c r="P38" s="250">
        <f t="shared" si="0"/>
        <v>0</v>
      </c>
      <c r="Q38" s="255"/>
    </row>
    <row r="39" spans="1:17" s="180" customFormat="1" ht="47.25" x14ac:dyDescent="0.25">
      <c r="A39" s="9" t="s">
        <v>231</v>
      </c>
      <c r="B39" s="6" t="s">
        <v>279</v>
      </c>
      <c r="C39" s="6" t="s">
        <v>279</v>
      </c>
      <c r="D39" s="148" t="s">
        <v>536</v>
      </c>
      <c r="E39" s="181" t="s">
        <v>0</v>
      </c>
      <c r="F39" s="182">
        <f t="shared" si="2"/>
        <v>0</v>
      </c>
      <c r="G39" s="182"/>
      <c r="H39" s="182"/>
      <c r="I39" s="290">
        <f t="shared" si="1"/>
        <v>21</v>
      </c>
      <c r="J39" s="290">
        <v>2</v>
      </c>
      <c r="K39" s="290">
        <v>4</v>
      </c>
      <c r="L39" s="290">
        <v>5</v>
      </c>
      <c r="M39" s="290">
        <v>6</v>
      </c>
      <c r="N39" s="290">
        <v>3</v>
      </c>
      <c r="O39" s="290">
        <v>1</v>
      </c>
      <c r="P39" s="250">
        <f t="shared" si="0"/>
        <v>0</v>
      </c>
      <c r="Q39" s="255"/>
    </row>
    <row r="40" spans="1:17" s="180" customFormat="1" ht="31.5" x14ac:dyDescent="0.25">
      <c r="A40" s="9" t="s">
        <v>232</v>
      </c>
      <c r="B40" s="6" t="s">
        <v>279</v>
      </c>
      <c r="C40" s="6" t="s">
        <v>279</v>
      </c>
      <c r="D40" s="148" t="s">
        <v>537</v>
      </c>
      <c r="E40" s="181" t="s">
        <v>0</v>
      </c>
      <c r="F40" s="182">
        <f t="shared" si="2"/>
        <v>0</v>
      </c>
      <c r="G40" s="182"/>
      <c r="H40" s="182"/>
      <c r="I40" s="290">
        <f t="shared" si="1"/>
        <v>7</v>
      </c>
      <c r="J40" s="290">
        <v>0</v>
      </c>
      <c r="K40" s="290">
        <v>2</v>
      </c>
      <c r="L40" s="290">
        <v>2</v>
      </c>
      <c r="M40" s="290">
        <v>0</v>
      </c>
      <c r="N40" s="290">
        <v>2</v>
      </c>
      <c r="O40" s="290">
        <v>1</v>
      </c>
      <c r="P40" s="250">
        <f t="shared" si="0"/>
        <v>0</v>
      </c>
      <c r="Q40" s="255"/>
    </row>
    <row r="41" spans="1:17" s="180" customFormat="1" x14ac:dyDescent="0.25">
      <c r="A41" s="9" t="s">
        <v>233</v>
      </c>
      <c r="B41" s="6" t="s">
        <v>279</v>
      </c>
      <c r="C41" s="6" t="s">
        <v>279</v>
      </c>
      <c r="D41" s="148" t="s">
        <v>538</v>
      </c>
      <c r="E41" s="181" t="s">
        <v>0</v>
      </c>
      <c r="F41" s="182">
        <f t="shared" si="2"/>
        <v>0</v>
      </c>
      <c r="G41" s="182"/>
      <c r="H41" s="182"/>
      <c r="I41" s="290">
        <f t="shared" si="1"/>
        <v>11</v>
      </c>
      <c r="J41" s="290">
        <v>6</v>
      </c>
      <c r="K41" s="290">
        <v>1</v>
      </c>
      <c r="L41" s="290">
        <v>1</v>
      </c>
      <c r="M41" s="290">
        <v>0</v>
      </c>
      <c r="N41" s="290">
        <v>3</v>
      </c>
      <c r="O41" s="290">
        <v>0</v>
      </c>
      <c r="P41" s="250">
        <f t="shared" si="0"/>
        <v>0</v>
      </c>
      <c r="Q41" s="255"/>
    </row>
    <row r="42" spans="1:17" s="180" customFormat="1" x14ac:dyDescent="0.25">
      <c r="A42" s="9" t="s">
        <v>234</v>
      </c>
      <c r="B42" s="6" t="s">
        <v>279</v>
      </c>
      <c r="C42" s="6" t="s">
        <v>279</v>
      </c>
      <c r="D42" s="148" t="s">
        <v>539</v>
      </c>
      <c r="E42" s="181" t="s">
        <v>0</v>
      </c>
      <c r="F42" s="182">
        <f t="shared" si="2"/>
        <v>0</v>
      </c>
      <c r="G42" s="182"/>
      <c r="H42" s="182"/>
      <c r="I42" s="290">
        <f t="shared" si="1"/>
        <v>6</v>
      </c>
      <c r="J42" s="290">
        <v>0</v>
      </c>
      <c r="K42" s="290">
        <v>0</v>
      </c>
      <c r="L42" s="290">
        <v>0</v>
      </c>
      <c r="M42" s="290">
        <v>0</v>
      </c>
      <c r="N42" s="290">
        <v>0</v>
      </c>
      <c r="O42" s="290">
        <v>6</v>
      </c>
      <c r="P42" s="250">
        <f t="shared" si="0"/>
        <v>0</v>
      </c>
      <c r="Q42" s="255"/>
    </row>
    <row r="43" spans="1:17" s="180" customFormat="1" x14ac:dyDescent="0.25">
      <c r="A43" s="9" t="s">
        <v>235</v>
      </c>
      <c r="B43" s="6" t="s">
        <v>279</v>
      </c>
      <c r="C43" s="6" t="s">
        <v>279</v>
      </c>
      <c r="D43" s="148" t="s">
        <v>254</v>
      </c>
      <c r="E43" s="181" t="s">
        <v>0</v>
      </c>
      <c r="F43" s="182">
        <f t="shared" si="2"/>
        <v>0</v>
      </c>
      <c r="G43" s="182"/>
      <c r="H43" s="182"/>
      <c r="I43" s="290">
        <f t="shared" si="1"/>
        <v>6</v>
      </c>
      <c r="J43" s="290">
        <v>0</v>
      </c>
      <c r="K43" s="290">
        <v>0</v>
      </c>
      <c r="L43" s="290">
        <v>0</v>
      </c>
      <c r="M43" s="290">
        <v>0</v>
      </c>
      <c r="N43" s="290">
        <v>0</v>
      </c>
      <c r="O43" s="290">
        <v>6</v>
      </c>
      <c r="P43" s="250">
        <f t="shared" si="0"/>
        <v>0</v>
      </c>
      <c r="Q43" s="255"/>
    </row>
    <row r="44" spans="1:17" s="180" customFormat="1" x14ac:dyDescent="0.25">
      <c r="A44" s="9" t="s">
        <v>236</v>
      </c>
      <c r="B44" s="6" t="s">
        <v>279</v>
      </c>
      <c r="C44" s="6" t="s">
        <v>279</v>
      </c>
      <c r="D44" s="148" t="s">
        <v>540</v>
      </c>
      <c r="E44" s="181" t="s">
        <v>0</v>
      </c>
      <c r="F44" s="182">
        <f t="shared" si="2"/>
        <v>0</v>
      </c>
      <c r="G44" s="182"/>
      <c r="H44" s="182"/>
      <c r="I44" s="290">
        <f t="shared" si="1"/>
        <v>21</v>
      </c>
      <c r="J44" s="290">
        <v>10</v>
      </c>
      <c r="K44" s="290">
        <v>1</v>
      </c>
      <c r="L44" s="290">
        <v>0</v>
      </c>
      <c r="M44" s="290">
        <v>10</v>
      </c>
      <c r="N44" s="290">
        <v>0</v>
      </c>
      <c r="O44" s="290">
        <v>0</v>
      </c>
      <c r="P44" s="250">
        <f t="shared" si="0"/>
        <v>0</v>
      </c>
      <c r="Q44" s="255"/>
    </row>
    <row r="45" spans="1:17" s="180" customFormat="1" x14ac:dyDescent="0.25">
      <c r="A45" s="9" t="s">
        <v>237</v>
      </c>
      <c r="B45" s="6" t="s">
        <v>279</v>
      </c>
      <c r="C45" s="6" t="s">
        <v>279</v>
      </c>
      <c r="D45" s="148" t="s">
        <v>541</v>
      </c>
      <c r="E45" s="181" t="s">
        <v>0</v>
      </c>
      <c r="F45" s="182">
        <f t="shared" si="2"/>
        <v>0</v>
      </c>
      <c r="G45" s="182"/>
      <c r="H45" s="182"/>
      <c r="I45" s="290">
        <f t="shared" si="1"/>
        <v>15</v>
      </c>
      <c r="J45" s="290">
        <v>2</v>
      </c>
      <c r="K45" s="290">
        <v>5</v>
      </c>
      <c r="L45" s="290">
        <v>5</v>
      </c>
      <c r="M45" s="290">
        <v>3</v>
      </c>
      <c r="N45" s="290">
        <v>0</v>
      </c>
      <c r="O45" s="290">
        <v>0</v>
      </c>
      <c r="P45" s="250">
        <f t="shared" si="0"/>
        <v>0</v>
      </c>
      <c r="Q45" s="255"/>
    </row>
    <row r="46" spans="1:17" s="180" customFormat="1" x14ac:dyDescent="0.25">
      <c r="A46" s="9" t="s">
        <v>238</v>
      </c>
      <c r="B46" s="6" t="s">
        <v>279</v>
      </c>
      <c r="C46" s="6" t="s">
        <v>279</v>
      </c>
      <c r="D46" s="148" t="s">
        <v>542</v>
      </c>
      <c r="E46" s="181" t="s">
        <v>0</v>
      </c>
      <c r="F46" s="182">
        <f t="shared" si="2"/>
        <v>0</v>
      </c>
      <c r="G46" s="182"/>
      <c r="H46" s="182"/>
      <c r="I46" s="290">
        <f t="shared" si="1"/>
        <v>2</v>
      </c>
      <c r="J46" s="290">
        <v>0</v>
      </c>
      <c r="K46" s="290">
        <v>0</v>
      </c>
      <c r="L46" s="290">
        <v>0</v>
      </c>
      <c r="M46" s="290">
        <v>0</v>
      </c>
      <c r="N46" s="290">
        <v>2</v>
      </c>
      <c r="O46" s="290">
        <v>0</v>
      </c>
      <c r="P46" s="250">
        <f t="shared" si="0"/>
        <v>0</v>
      </c>
      <c r="Q46" s="255"/>
    </row>
    <row r="47" spans="1:17" s="180" customFormat="1" x14ac:dyDescent="0.25">
      <c r="A47" s="9" t="s">
        <v>239</v>
      </c>
      <c r="B47" s="6" t="s">
        <v>279</v>
      </c>
      <c r="C47" s="6" t="s">
        <v>279</v>
      </c>
      <c r="D47" s="148" t="s">
        <v>543</v>
      </c>
      <c r="E47" s="181" t="s">
        <v>0</v>
      </c>
      <c r="F47" s="182">
        <f t="shared" si="2"/>
        <v>0</v>
      </c>
      <c r="G47" s="182"/>
      <c r="H47" s="182"/>
      <c r="I47" s="290">
        <f t="shared" si="1"/>
        <v>10</v>
      </c>
      <c r="J47" s="290">
        <v>6</v>
      </c>
      <c r="K47" s="290">
        <v>0</v>
      </c>
      <c r="L47" s="290">
        <v>0</v>
      </c>
      <c r="M47" s="290">
        <v>4</v>
      </c>
      <c r="N47" s="290">
        <v>0</v>
      </c>
      <c r="O47" s="290">
        <v>0</v>
      </c>
      <c r="P47" s="250">
        <f t="shared" si="0"/>
        <v>0</v>
      </c>
      <c r="Q47" s="255"/>
    </row>
    <row r="48" spans="1:17" s="180" customFormat="1" ht="31.5" x14ac:dyDescent="0.25">
      <c r="A48" s="9" t="s">
        <v>253</v>
      </c>
      <c r="B48" s="6" t="s">
        <v>279</v>
      </c>
      <c r="C48" s="6" t="s">
        <v>279</v>
      </c>
      <c r="D48" s="148" t="s">
        <v>544</v>
      </c>
      <c r="E48" s="181" t="s">
        <v>0</v>
      </c>
      <c r="F48" s="182">
        <f t="shared" si="2"/>
        <v>0</v>
      </c>
      <c r="G48" s="182"/>
      <c r="H48" s="182"/>
      <c r="I48" s="290">
        <f t="shared" si="1"/>
        <v>16</v>
      </c>
      <c r="J48" s="290">
        <v>2</v>
      </c>
      <c r="K48" s="290">
        <v>4</v>
      </c>
      <c r="L48" s="290">
        <v>4</v>
      </c>
      <c r="M48" s="290">
        <v>6</v>
      </c>
      <c r="N48" s="290">
        <v>0</v>
      </c>
      <c r="O48" s="290">
        <v>0</v>
      </c>
      <c r="P48" s="250">
        <f t="shared" si="0"/>
        <v>0</v>
      </c>
      <c r="Q48" s="255"/>
    </row>
    <row r="49" spans="1:17" s="180" customFormat="1" ht="31.5" x14ac:dyDescent="0.25">
      <c r="A49" s="9" t="s">
        <v>256</v>
      </c>
      <c r="B49" s="6" t="s">
        <v>279</v>
      </c>
      <c r="C49" s="6" t="s">
        <v>279</v>
      </c>
      <c r="D49" s="148" t="s">
        <v>545</v>
      </c>
      <c r="E49" s="181" t="s">
        <v>0</v>
      </c>
      <c r="F49" s="182">
        <f t="shared" si="2"/>
        <v>0</v>
      </c>
      <c r="G49" s="182"/>
      <c r="H49" s="182"/>
      <c r="I49" s="290">
        <f t="shared" si="1"/>
        <v>4</v>
      </c>
      <c r="J49" s="290">
        <v>2</v>
      </c>
      <c r="K49" s="290">
        <v>0</v>
      </c>
      <c r="L49" s="290">
        <v>0</v>
      </c>
      <c r="M49" s="290">
        <v>2</v>
      </c>
      <c r="N49" s="290">
        <v>0</v>
      </c>
      <c r="O49" s="290">
        <v>0</v>
      </c>
      <c r="P49" s="250">
        <f t="shared" si="0"/>
        <v>0</v>
      </c>
      <c r="Q49" s="255"/>
    </row>
    <row r="50" spans="1:17" s="185" customFormat="1" ht="31.5" x14ac:dyDescent="0.25">
      <c r="A50" s="9" t="s">
        <v>257</v>
      </c>
      <c r="B50" s="6" t="s">
        <v>279</v>
      </c>
      <c r="C50" s="6" t="s">
        <v>279</v>
      </c>
      <c r="D50" s="148" t="s">
        <v>546</v>
      </c>
      <c r="E50" s="181" t="s">
        <v>0</v>
      </c>
      <c r="F50" s="182">
        <f t="shared" si="2"/>
        <v>0</v>
      </c>
      <c r="G50" s="182"/>
      <c r="H50" s="182"/>
      <c r="I50" s="290">
        <f t="shared" si="1"/>
        <v>8</v>
      </c>
      <c r="J50" s="290">
        <v>0</v>
      </c>
      <c r="K50" s="290">
        <v>3</v>
      </c>
      <c r="L50" s="290">
        <v>5</v>
      </c>
      <c r="M50" s="290">
        <v>0</v>
      </c>
      <c r="N50" s="290">
        <v>0</v>
      </c>
      <c r="O50" s="290">
        <v>0</v>
      </c>
      <c r="P50" s="250">
        <f t="shared" si="0"/>
        <v>0</v>
      </c>
      <c r="Q50" s="255"/>
    </row>
    <row r="51" spans="1:17" s="185" customFormat="1" ht="158.25" thickBot="1" x14ac:dyDescent="0.3">
      <c r="A51" s="10" t="s">
        <v>258</v>
      </c>
      <c r="B51" s="11" t="s">
        <v>279</v>
      </c>
      <c r="C51" s="11" t="s">
        <v>279</v>
      </c>
      <c r="D51" s="149" t="s">
        <v>547</v>
      </c>
      <c r="E51" s="186" t="s">
        <v>0</v>
      </c>
      <c r="F51" s="187">
        <f t="shared" ref="F51" si="3">G51+H51</f>
        <v>0</v>
      </c>
      <c r="G51" s="187"/>
      <c r="H51" s="187"/>
      <c r="I51" s="291">
        <f t="shared" si="1"/>
        <v>1</v>
      </c>
      <c r="J51" s="291">
        <v>0</v>
      </c>
      <c r="K51" s="291">
        <v>0</v>
      </c>
      <c r="L51" s="291">
        <v>0</v>
      </c>
      <c r="M51" s="291">
        <v>0</v>
      </c>
      <c r="N51" s="291">
        <v>1</v>
      </c>
      <c r="O51" s="291">
        <v>0</v>
      </c>
      <c r="P51" s="251">
        <f t="shared" si="0"/>
        <v>0</v>
      </c>
      <c r="Q51" s="256"/>
    </row>
    <row r="52" spans="1:17" s="185" customFormat="1" ht="16.5" thickTop="1" x14ac:dyDescent="0.25">
      <c r="A52" s="144"/>
      <c r="B52" s="144"/>
      <c r="C52" s="144"/>
      <c r="D52" s="150"/>
      <c r="E52" s="144"/>
      <c r="F52" s="190"/>
      <c r="G52" s="190"/>
      <c r="H52" s="190"/>
      <c r="I52" s="292"/>
      <c r="J52" s="292"/>
      <c r="K52" s="292"/>
      <c r="L52" s="292"/>
      <c r="M52" s="292"/>
      <c r="N52" s="292"/>
      <c r="O52" s="292"/>
      <c r="P52" s="190"/>
      <c r="Q52" s="144"/>
    </row>
    <row r="53" spans="1:17" s="185" customFormat="1" x14ac:dyDescent="0.25">
      <c r="A53" s="144"/>
      <c r="B53" s="144"/>
      <c r="C53" s="144"/>
      <c r="D53" s="150"/>
      <c r="E53" s="144"/>
      <c r="F53" s="190"/>
      <c r="G53" s="190"/>
      <c r="H53" s="190"/>
      <c r="I53" s="292"/>
      <c r="J53" s="292"/>
      <c r="K53" s="292"/>
      <c r="L53" s="292"/>
      <c r="M53" s="292"/>
      <c r="N53" s="292"/>
      <c r="O53" s="292"/>
      <c r="P53" s="190"/>
      <c r="Q53" s="144"/>
    </row>
    <row r="54" spans="1:17" s="185" customFormat="1" x14ac:dyDescent="0.25">
      <c r="A54" s="144"/>
      <c r="B54" s="144"/>
      <c r="C54" s="144"/>
      <c r="D54" s="150"/>
      <c r="E54" s="144"/>
      <c r="F54" s="190"/>
      <c r="G54" s="190"/>
      <c r="H54" s="190"/>
      <c r="I54" s="292"/>
      <c r="J54" s="292"/>
      <c r="K54" s="292"/>
      <c r="L54" s="292"/>
      <c r="M54" s="292"/>
      <c r="N54" s="292"/>
      <c r="O54" s="292"/>
      <c r="P54" s="190"/>
      <c r="Q54" s="144"/>
    </row>
    <row r="55" spans="1:17" s="185" customFormat="1" x14ac:dyDescent="0.25">
      <c r="A55" s="144"/>
      <c r="B55" s="144"/>
      <c r="C55" s="144"/>
      <c r="D55" s="150"/>
      <c r="E55" s="144"/>
      <c r="F55" s="190"/>
      <c r="G55" s="190"/>
      <c r="H55" s="190"/>
      <c r="I55" s="292"/>
      <c r="J55" s="292"/>
      <c r="K55" s="292"/>
      <c r="L55" s="292"/>
      <c r="M55" s="292"/>
      <c r="N55" s="292"/>
      <c r="O55" s="292"/>
      <c r="P55" s="190"/>
      <c r="Q55" s="144"/>
    </row>
    <row r="56" spans="1:17" s="185" customFormat="1" x14ac:dyDescent="0.25">
      <c r="A56" s="144"/>
      <c r="B56" s="144"/>
      <c r="C56" s="144"/>
      <c r="D56" s="150"/>
      <c r="E56" s="144"/>
      <c r="F56" s="190"/>
      <c r="G56" s="190"/>
      <c r="H56" s="190"/>
      <c r="I56" s="292"/>
      <c r="J56" s="292"/>
      <c r="K56" s="292"/>
      <c r="L56" s="292"/>
      <c r="M56" s="292"/>
      <c r="N56" s="292"/>
      <c r="O56" s="292"/>
      <c r="P56" s="190"/>
      <c r="Q56" s="144"/>
    </row>
    <row r="57" spans="1:17" s="185" customFormat="1" x14ac:dyDescent="0.25">
      <c r="A57" s="144"/>
      <c r="B57" s="144"/>
      <c r="C57" s="144"/>
      <c r="D57" s="150"/>
      <c r="E57" s="144"/>
      <c r="F57" s="190"/>
      <c r="G57" s="190"/>
      <c r="H57" s="190"/>
      <c r="I57" s="292"/>
      <c r="J57" s="292"/>
      <c r="K57" s="292"/>
      <c r="L57" s="292"/>
      <c r="M57" s="292"/>
      <c r="N57" s="292"/>
      <c r="O57" s="292"/>
      <c r="P57" s="190"/>
      <c r="Q57" s="144"/>
    </row>
    <row r="58" spans="1:17" s="185" customFormat="1" x14ac:dyDescent="0.25">
      <c r="A58" s="144"/>
      <c r="B58" s="144"/>
      <c r="C58" s="144"/>
      <c r="D58" s="150"/>
      <c r="E58" s="144"/>
      <c r="F58" s="190"/>
      <c r="G58" s="190"/>
      <c r="H58" s="190"/>
      <c r="I58" s="292"/>
      <c r="J58" s="292"/>
      <c r="K58" s="292"/>
      <c r="L58" s="292"/>
      <c r="M58" s="292"/>
      <c r="N58" s="292"/>
      <c r="O58" s="292"/>
      <c r="P58" s="190"/>
      <c r="Q58" s="144"/>
    </row>
    <row r="59" spans="1:17" s="185" customFormat="1" x14ac:dyDescent="0.25">
      <c r="A59" s="144"/>
      <c r="B59" s="144"/>
      <c r="C59" s="144"/>
      <c r="D59" s="150"/>
      <c r="E59" s="144"/>
      <c r="F59" s="190"/>
      <c r="G59" s="190"/>
      <c r="H59" s="190"/>
      <c r="I59" s="292"/>
      <c r="J59" s="292"/>
      <c r="K59" s="292"/>
      <c r="L59" s="292"/>
      <c r="M59" s="292"/>
      <c r="N59" s="292"/>
      <c r="O59" s="292"/>
      <c r="P59" s="190"/>
      <c r="Q59" s="144"/>
    </row>
    <row r="60" spans="1:17" s="185" customFormat="1" x14ac:dyDescent="0.25">
      <c r="A60" s="144"/>
      <c r="B60" s="144"/>
      <c r="C60" s="144"/>
      <c r="D60" s="150"/>
      <c r="E60" s="144"/>
      <c r="F60" s="190"/>
      <c r="G60" s="190"/>
      <c r="H60" s="190"/>
      <c r="I60" s="292"/>
      <c r="J60" s="292"/>
      <c r="K60" s="292"/>
      <c r="L60" s="292"/>
      <c r="M60" s="292"/>
      <c r="N60" s="292"/>
      <c r="O60" s="292"/>
      <c r="P60" s="190"/>
      <c r="Q60" s="144"/>
    </row>
    <row r="61" spans="1:17" s="185" customFormat="1" x14ac:dyDescent="0.25">
      <c r="A61" s="144"/>
      <c r="B61" s="144"/>
      <c r="C61" s="144"/>
      <c r="D61" s="150"/>
      <c r="E61" s="144"/>
      <c r="F61" s="190"/>
      <c r="G61" s="190"/>
      <c r="H61" s="190"/>
      <c r="I61" s="292"/>
      <c r="J61" s="292"/>
      <c r="K61" s="292"/>
      <c r="L61" s="292"/>
      <c r="M61" s="292"/>
      <c r="N61" s="292"/>
      <c r="O61" s="292"/>
      <c r="P61" s="190"/>
      <c r="Q61" s="144"/>
    </row>
    <row r="62" spans="1:17" s="185" customFormat="1" x14ac:dyDescent="0.25">
      <c r="A62" s="144"/>
      <c r="B62" s="144"/>
      <c r="C62" s="144"/>
      <c r="D62" s="150"/>
      <c r="E62" s="144"/>
      <c r="F62" s="190"/>
      <c r="G62" s="190"/>
      <c r="H62" s="190"/>
      <c r="I62" s="292"/>
      <c r="J62" s="292"/>
      <c r="K62" s="292"/>
      <c r="L62" s="292"/>
      <c r="M62" s="292"/>
      <c r="N62" s="292"/>
      <c r="O62" s="292"/>
      <c r="P62" s="190"/>
      <c r="Q62" s="144"/>
    </row>
    <row r="63" spans="1:17" s="185" customFormat="1" x14ac:dyDescent="0.25">
      <c r="A63" s="144"/>
      <c r="B63" s="144"/>
      <c r="C63" s="144"/>
      <c r="D63" s="150"/>
      <c r="E63" s="144"/>
      <c r="F63" s="190"/>
      <c r="G63" s="190"/>
      <c r="H63" s="190"/>
      <c r="I63" s="292"/>
      <c r="J63" s="292"/>
      <c r="K63" s="292"/>
      <c r="L63" s="292"/>
      <c r="M63" s="292"/>
      <c r="N63" s="292"/>
      <c r="O63" s="292"/>
      <c r="P63" s="190"/>
      <c r="Q63" s="144"/>
    </row>
    <row r="64" spans="1:17" s="185" customFormat="1" x14ac:dyDescent="0.25">
      <c r="A64" s="144"/>
      <c r="B64" s="144"/>
      <c r="C64" s="144"/>
      <c r="D64" s="150"/>
      <c r="E64" s="144"/>
      <c r="F64" s="190"/>
      <c r="G64" s="190"/>
      <c r="H64" s="190"/>
      <c r="I64" s="292"/>
      <c r="J64" s="292"/>
      <c r="K64" s="292"/>
      <c r="L64" s="292"/>
      <c r="M64" s="292"/>
      <c r="N64" s="292"/>
      <c r="O64" s="292"/>
      <c r="P64" s="190"/>
      <c r="Q64" s="144"/>
    </row>
    <row r="65" spans="1:17" s="185" customFormat="1" x14ac:dyDescent="0.25">
      <c r="A65" s="144"/>
      <c r="B65" s="144"/>
      <c r="C65" s="144"/>
      <c r="D65" s="150"/>
      <c r="E65" s="144"/>
      <c r="F65" s="190"/>
      <c r="G65" s="190"/>
      <c r="H65" s="190"/>
      <c r="I65" s="292"/>
      <c r="J65" s="292"/>
      <c r="K65" s="292"/>
      <c r="L65" s="292"/>
      <c r="M65" s="292"/>
      <c r="N65" s="292"/>
      <c r="O65" s="292"/>
      <c r="P65" s="190"/>
      <c r="Q65" s="144"/>
    </row>
    <row r="66" spans="1:17" s="185" customFormat="1" x14ac:dyDescent="0.25">
      <c r="A66" s="144"/>
      <c r="B66" s="144"/>
      <c r="C66" s="144"/>
      <c r="D66" s="150"/>
      <c r="E66" s="144"/>
      <c r="F66" s="190"/>
      <c r="G66" s="190"/>
      <c r="H66" s="190"/>
      <c r="I66" s="292"/>
      <c r="J66" s="292"/>
      <c r="K66" s="292"/>
      <c r="L66" s="292"/>
      <c r="M66" s="292"/>
      <c r="N66" s="292"/>
      <c r="O66" s="292"/>
      <c r="P66" s="190"/>
      <c r="Q66" s="144"/>
    </row>
    <row r="67" spans="1:17" s="185" customFormat="1" x14ac:dyDescent="0.25">
      <c r="A67" s="144"/>
      <c r="B67" s="144"/>
      <c r="C67" s="144"/>
      <c r="D67" s="150"/>
      <c r="E67" s="144"/>
      <c r="F67" s="190"/>
      <c r="G67" s="190"/>
      <c r="H67" s="190"/>
      <c r="I67" s="292"/>
      <c r="J67" s="292"/>
      <c r="K67" s="292"/>
      <c r="L67" s="292"/>
      <c r="M67" s="292"/>
      <c r="N67" s="292"/>
      <c r="O67" s="292"/>
      <c r="P67" s="190"/>
      <c r="Q67" s="144"/>
    </row>
    <row r="68" spans="1:17" s="185" customFormat="1" x14ac:dyDescent="0.25">
      <c r="A68" s="144"/>
      <c r="B68" s="144"/>
      <c r="C68" s="144"/>
      <c r="D68" s="150"/>
      <c r="E68" s="144"/>
      <c r="F68" s="190"/>
      <c r="G68" s="190"/>
      <c r="H68" s="190"/>
      <c r="I68" s="292"/>
      <c r="J68" s="292"/>
      <c r="K68" s="292"/>
      <c r="L68" s="292"/>
      <c r="M68" s="292"/>
      <c r="N68" s="292"/>
      <c r="O68" s="292"/>
      <c r="P68" s="190"/>
      <c r="Q68" s="144"/>
    </row>
    <row r="69" spans="1:17" s="185" customFormat="1" x14ac:dyDescent="0.25">
      <c r="A69" s="144"/>
      <c r="B69" s="144"/>
      <c r="C69" s="144"/>
      <c r="D69" s="150"/>
      <c r="E69" s="144"/>
      <c r="F69" s="190"/>
      <c r="G69" s="190"/>
      <c r="H69" s="190"/>
      <c r="I69" s="292"/>
      <c r="J69" s="292"/>
      <c r="K69" s="292"/>
      <c r="L69" s="292"/>
      <c r="M69" s="292"/>
      <c r="N69" s="292"/>
      <c r="O69" s="292"/>
      <c r="P69" s="190"/>
      <c r="Q69" s="144"/>
    </row>
    <row r="70" spans="1:17" s="185" customFormat="1" x14ac:dyDescent="0.25">
      <c r="A70" s="144"/>
      <c r="B70" s="144"/>
      <c r="C70" s="144"/>
      <c r="D70" s="150"/>
      <c r="E70" s="144"/>
      <c r="F70" s="190"/>
      <c r="G70" s="190"/>
      <c r="H70" s="190"/>
      <c r="I70" s="292"/>
      <c r="J70" s="292"/>
      <c r="K70" s="292"/>
      <c r="L70" s="292"/>
      <c r="M70" s="292"/>
      <c r="N70" s="292"/>
      <c r="O70" s="292"/>
      <c r="P70" s="190"/>
      <c r="Q70" s="144"/>
    </row>
    <row r="71" spans="1:17" s="185" customFormat="1" x14ac:dyDescent="0.25">
      <c r="A71" s="144"/>
      <c r="B71" s="144"/>
      <c r="C71" s="144"/>
      <c r="D71" s="150"/>
      <c r="E71" s="144"/>
      <c r="F71" s="190"/>
      <c r="G71" s="190"/>
      <c r="H71" s="190"/>
      <c r="I71" s="292"/>
      <c r="J71" s="292"/>
      <c r="K71" s="292"/>
      <c r="L71" s="292"/>
      <c r="M71" s="292"/>
      <c r="N71" s="292"/>
      <c r="O71" s="292"/>
      <c r="P71" s="190"/>
      <c r="Q71" s="144"/>
    </row>
    <row r="72" spans="1:17" s="185" customFormat="1" x14ac:dyDescent="0.25">
      <c r="A72" s="144"/>
      <c r="B72" s="144"/>
      <c r="C72" s="144"/>
      <c r="D72" s="150"/>
      <c r="E72" s="144"/>
      <c r="F72" s="190"/>
      <c r="G72" s="190"/>
      <c r="H72" s="190"/>
      <c r="I72" s="292"/>
      <c r="J72" s="292"/>
      <c r="K72" s="292"/>
      <c r="L72" s="292"/>
      <c r="M72" s="292"/>
      <c r="N72" s="292"/>
      <c r="O72" s="292"/>
      <c r="P72" s="190"/>
      <c r="Q72" s="144"/>
    </row>
    <row r="73" spans="1:17" s="185" customFormat="1" x14ac:dyDescent="0.25">
      <c r="A73" s="144"/>
      <c r="B73" s="144"/>
      <c r="C73" s="144"/>
      <c r="D73" s="150"/>
      <c r="E73" s="144"/>
      <c r="F73" s="190"/>
      <c r="G73" s="190"/>
      <c r="H73" s="190"/>
      <c r="I73" s="292"/>
      <c r="J73" s="292"/>
      <c r="K73" s="292"/>
      <c r="L73" s="292"/>
      <c r="M73" s="292"/>
      <c r="N73" s="292"/>
      <c r="O73" s="292"/>
      <c r="P73" s="190"/>
      <c r="Q73" s="144"/>
    </row>
    <row r="74" spans="1:17" s="185" customFormat="1" x14ac:dyDescent="0.25">
      <c r="A74" s="144"/>
      <c r="B74" s="144"/>
      <c r="C74" s="144"/>
      <c r="D74" s="150"/>
      <c r="E74" s="144"/>
      <c r="F74" s="190"/>
      <c r="G74" s="190"/>
      <c r="H74" s="190"/>
      <c r="I74" s="292"/>
      <c r="J74" s="292"/>
      <c r="K74" s="292"/>
      <c r="L74" s="292"/>
      <c r="M74" s="292"/>
      <c r="N74" s="292"/>
      <c r="O74" s="292"/>
      <c r="P74" s="190"/>
      <c r="Q74" s="144"/>
    </row>
    <row r="75" spans="1:17" s="185" customFormat="1" x14ac:dyDescent="0.25">
      <c r="A75" s="144"/>
      <c r="B75" s="144"/>
      <c r="C75" s="144"/>
      <c r="D75" s="150"/>
      <c r="E75" s="144"/>
      <c r="F75" s="190"/>
      <c r="G75" s="190"/>
      <c r="H75" s="190"/>
      <c r="I75" s="292"/>
      <c r="J75" s="292"/>
      <c r="K75" s="292"/>
      <c r="L75" s="292"/>
      <c r="M75" s="292"/>
      <c r="N75" s="292"/>
      <c r="O75" s="292"/>
      <c r="P75" s="190"/>
      <c r="Q75" s="144"/>
    </row>
    <row r="76" spans="1:17" s="185" customFormat="1" x14ac:dyDescent="0.25">
      <c r="A76" s="144"/>
      <c r="B76" s="144"/>
      <c r="C76" s="144"/>
      <c r="D76" s="150"/>
      <c r="E76" s="144"/>
      <c r="F76" s="190"/>
      <c r="G76" s="190"/>
      <c r="H76" s="190"/>
      <c r="I76" s="292"/>
      <c r="J76" s="292"/>
      <c r="K76" s="292"/>
      <c r="L76" s="292"/>
      <c r="M76" s="292"/>
      <c r="N76" s="292"/>
      <c r="O76" s="292"/>
      <c r="P76" s="190"/>
      <c r="Q76" s="144"/>
    </row>
    <row r="77" spans="1:17" s="185" customFormat="1" x14ac:dyDescent="0.25">
      <c r="A77" s="144"/>
      <c r="B77" s="144"/>
      <c r="C77" s="144"/>
      <c r="D77" s="150"/>
      <c r="E77" s="144"/>
      <c r="F77" s="190"/>
      <c r="G77" s="190"/>
      <c r="H77" s="190"/>
      <c r="I77" s="292"/>
      <c r="J77" s="292"/>
      <c r="K77" s="292"/>
      <c r="L77" s="292"/>
      <c r="M77" s="292"/>
      <c r="N77" s="292"/>
      <c r="O77" s="292"/>
      <c r="P77" s="190"/>
      <c r="Q77" s="144"/>
    </row>
    <row r="78" spans="1:17" s="185" customFormat="1" x14ac:dyDescent="0.25">
      <c r="A78" s="144"/>
      <c r="B78" s="144"/>
      <c r="C78" s="144"/>
      <c r="D78" s="150"/>
      <c r="E78" s="144"/>
      <c r="F78" s="190"/>
      <c r="G78" s="190"/>
      <c r="H78" s="190"/>
      <c r="I78" s="292"/>
      <c r="J78" s="292"/>
      <c r="K78" s="292"/>
      <c r="L78" s="292"/>
      <c r="M78" s="292"/>
      <c r="N78" s="292"/>
      <c r="O78" s="292"/>
      <c r="P78" s="190"/>
      <c r="Q78" s="144"/>
    </row>
    <row r="79" spans="1:17" s="185" customFormat="1" x14ac:dyDescent="0.25">
      <c r="A79" s="144"/>
      <c r="B79" s="144"/>
      <c r="C79" s="144"/>
      <c r="D79" s="150"/>
      <c r="E79" s="144"/>
      <c r="F79" s="190"/>
      <c r="G79" s="190"/>
      <c r="H79" s="190"/>
      <c r="I79" s="292"/>
      <c r="J79" s="292"/>
      <c r="K79" s="292"/>
      <c r="L79" s="292"/>
      <c r="M79" s="292"/>
      <c r="N79" s="292"/>
      <c r="O79" s="292"/>
      <c r="P79" s="190"/>
      <c r="Q79" s="144"/>
    </row>
    <row r="80" spans="1:17" s="185" customFormat="1" x14ac:dyDescent="0.25">
      <c r="A80" s="144"/>
      <c r="B80" s="144"/>
      <c r="C80" s="144"/>
      <c r="D80" s="150"/>
      <c r="E80" s="144"/>
      <c r="F80" s="190"/>
      <c r="G80" s="190"/>
      <c r="H80" s="190"/>
      <c r="I80" s="292"/>
      <c r="J80" s="292"/>
      <c r="K80" s="292"/>
      <c r="L80" s="292"/>
      <c r="M80" s="292"/>
      <c r="N80" s="292"/>
      <c r="O80" s="292"/>
      <c r="P80" s="190"/>
      <c r="Q80" s="144"/>
    </row>
    <row r="81" spans="1:17" s="185" customFormat="1" x14ac:dyDescent="0.25">
      <c r="A81" s="144"/>
      <c r="B81" s="144"/>
      <c r="C81" s="144"/>
      <c r="D81" s="150"/>
      <c r="E81" s="144"/>
      <c r="F81" s="190"/>
      <c r="G81" s="190"/>
      <c r="H81" s="190"/>
      <c r="I81" s="292"/>
      <c r="J81" s="292"/>
      <c r="K81" s="292"/>
      <c r="L81" s="292"/>
      <c r="M81" s="292"/>
      <c r="N81" s="292"/>
      <c r="O81" s="292"/>
      <c r="P81" s="190"/>
      <c r="Q81" s="144"/>
    </row>
    <row r="82" spans="1:17" s="185" customFormat="1" x14ac:dyDescent="0.25">
      <c r="A82" s="144"/>
      <c r="B82" s="144"/>
      <c r="C82" s="144"/>
      <c r="D82" s="150"/>
      <c r="E82" s="144"/>
      <c r="F82" s="190"/>
      <c r="G82" s="190"/>
      <c r="H82" s="190"/>
      <c r="I82" s="292"/>
      <c r="J82" s="292"/>
      <c r="K82" s="292"/>
      <c r="L82" s="292"/>
      <c r="M82" s="292"/>
      <c r="N82" s="292"/>
      <c r="O82" s="292"/>
      <c r="P82" s="190"/>
      <c r="Q82" s="144"/>
    </row>
    <row r="83" spans="1:17" s="185" customFormat="1" x14ac:dyDescent="0.25">
      <c r="A83" s="144"/>
      <c r="B83" s="144"/>
      <c r="C83" s="144"/>
      <c r="D83" s="150"/>
      <c r="E83" s="144"/>
      <c r="F83" s="190"/>
      <c r="G83" s="190"/>
      <c r="H83" s="190"/>
      <c r="I83" s="292"/>
      <c r="J83" s="292"/>
      <c r="K83" s="292"/>
      <c r="L83" s="292"/>
      <c r="M83" s="292"/>
      <c r="N83" s="292"/>
      <c r="O83" s="292"/>
      <c r="P83" s="190"/>
      <c r="Q83" s="144"/>
    </row>
    <row r="84" spans="1:17" s="185" customFormat="1" x14ac:dyDescent="0.25">
      <c r="A84" s="144"/>
      <c r="B84" s="144"/>
      <c r="C84" s="144"/>
      <c r="D84" s="150"/>
      <c r="E84" s="144"/>
      <c r="F84" s="190"/>
      <c r="G84" s="190"/>
      <c r="H84" s="190"/>
      <c r="I84" s="292"/>
      <c r="J84" s="292"/>
      <c r="K84" s="292"/>
      <c r="L84" s="292"/>
      <c r="M84" s="292"/>
      <c r="N84" s="292"/>
      <c r="O84" s="292"/>
      <c r="P84" s="190"/>
      <c r="Q84" s="144"/>
    </row>
    <row r="85" spans="1:17" s="185" customFormat="1" x14ac:dyDescent="0.25">
      <c r="A85" s="144"/>
      <c r="B85" s="144"/>
      <c r="C85" s="144"/>
      <c r="D85" s="150"/>
      <c r="E85" s="144"/>
      <c r="F85" s="190"/>
      <c r="G85" s="190"/>
      <c r="H85" s="190"/>
      <c r="I85" s="292"/>
      <c r="J85" s="292"/>
      <c r="K85" s="292"/>
      <c r="L85" s="292"/>
      <c r="M85" s="292"/>
      <c r="N85" s="292"/>
      <c r="O85" s="292"/>
      <c r="P85" s="190"/>
      <c r="Q85" s="144"/>
    </row>
    <row r="86" spans="1:17" s="185" customFormat="1" x14ac:dyDescent="0.25">
      <c r="A86" s="144"/>
      <c r="B86" s="144"/>
      <c r="C86" s="144"/>
      <c r="D86" s="150"/>
      <c r="E86" s="144"/>
      <c r="F86" s="190"/>
      <c r="G86" s="190"/>
      <c r="H86" s="190"/>
      <c r="I86" s="292"/>
      <c r="J86" s="292"/>
      <c r="K86" s="292"/>
      <c r="L86" s="292"/>
      <c r="M86" s="292"/>
      <c r="N86" s="292"/>
      <c r="O86" s="292"/>
      <c r="P86" s="190"/>
      <c r="Q86" s="144"/>
    </row>
    <row r="87" spans="1:17" s="185" customFormat="1" x14ac:dyDescent="0.25">
      <c r="A87" s="144"/>
      <c r="B87" s="144"/>
      <c r="C87" s="144"/>
      <c r="D87" s="150"/>
      <c r="E87" s="144"/>
      <c r="F87" s="190"/>
      <c r="G87" s="190"/>
      <c r="H87" s="190"/>
      <c r="I87" s="292"/>
      <c r="J87" s="292"/>
      <c r="K87" s="292"/>
      <c r="L87" s="292"/>
      <c r="M87" s="292"/>
      <c r="N87" s="292"/>
      <c r="O87" s="292"/>
      <c r="P87" s="190"/>
      <c r="Q87" s="144"/>
    </row>
    <row r="88" spans="1:17" s="185" customFormat="1" x14ac:dyDescent="0.25">
      <c r="A88" s="144"/>
      <c r="B88" s="144"/>
      <c r="C88" s="144"/>
      <c r="D88" s="150"/>
      <c r="E88" s="144"/>
      <c r="F88" s="190"/>
      <c r="G88" s="190"/>
      <c r="H88" s="190"/>
      <c r="I88" s="292"/>
      <c r="J88" s="292"/>
      <c r="K88" s="292"/>
      <c r="L88" s="292"/>
      <c r="M88" s="292"/>
      <c r="N88" s="292"/>
      <c r="O88" s="292"/>
      <c r="P88" s="190"/>
      <c r="Q88" s="144"/>
    </row>
    <row r="89" spans="1:17" s="185" customFormat="1" x14ac:dyDescent="0.25">
      <c r="A89" s="144"/>
      <c r="B89" s="144"/>
      <c r="C89" s="144"/>
      <c r="D89" s="150"/>
      <c r="E89" s="144"/>
      <c r="F89" s="190"/>
      <c r="G89" s="190"/>
      <c r="H89" s="190"/>
      <c r="I89" s="292"/>
      <c r="J89" s="292"/>
      <c r="K89" s="292"/>
      <c r="L89" s="292"/>
      <c r="M89" s="292"/>
      <c r="N89" s="292"/>
      <c r="O89" s="292"/>
      <c r="P89" s="190"/>
      <c r="Q89" s="144"/>
    </row>
    <row r="90" spans="1:17" s="185" customFormat="1" x14ac:dyDescent="0.25">
      <c r="A90" s="144"/>
      <c r="B90" s="144"/>
      <c r="C90" s="144"/>
      <c r="D90" s="150"/>
      <c r="E90" s="144"/>
      <c r="F90" s="190"/>
      <c r="G90" s="190"/>
      <c r="H90" s="190"/>
      <c r="I90" s="292"/>
      <c r="J90" s="292"/>
      <c r="K90" s="292"/>
      <c r="L90" s="292"/>
      <c r="M90" s="292"/>
      <c r="N90" s="292"/>
      <c r="O90" s="292"/>
      <c r="P90" s="190"/>
      <c r="Q90" s="144"/>
    </row>
    <row r="91" spans="1:17" s="185" customFormat="1" x14ac:dyDescent="0.25">
      <c r="A91" s="144"/>
      <c r="B91" s="144"/>
      <c r="C91" s="144"/>
      <c r="D91" s="150"/>
      <c r="E91" s="144"/>
      <c r="F91" s="190"/>
      <c r="G91" s="190"/>
      <c r="H91" s="190"/>
      <c r="I91" s="292"/>
      <c r="J91" s="292"/>
      <c r="K91" s="292"/>
      <c r="L91" s="292"/>
      <c r="M91" s="292"/>
      <c r="N91" s="292"/>
      <c r="O91" s="292"/>
      <c r="P91" s="190"/>
      <c r="Q91" s="144"/>
    </row>
    <row r="92" spans="1:17" s="185" customFormat="1" x14ac:dyDescent="0.25">
      <c r="A92" s="144"/>
      <c r="B92" s="144"/>
      <c r="C92" s="144"/>
      <c r="D92" s="150"/>
      <c r="E92" s="144"/>
      <c r="F92" s="190"/>
      <c r="G92" s="190"/>
      <c r="H92" s="190"/>
      <c r="I92" s="292"/>
      <c r="J92" s="292"/>
      <c r="K92" s="292"/>
      <c r="L92" s="292"/>
      <c r="M92" s="292"/>
      <c r="N92" s="292"/>
      <c r="O92" s="292"/>
      <c r="P92" s="190"/>
      <c r="Q92" s="144"/>
    </row>
    <row r="93" spans="1:17" s="185" customFormat="1" x14ac:dyDescent="0.25">
      <c r="A93" s="144"/>
      <c r="B93" s="144"/>
      <c r="C93" s="144"/>
      <c r="D93" s="150"/>
      <c r="E93" s="144"/>
      <c r="F93" s="190"/>
      <c r="G93" s="190"/>
      <c r="H93" s="190"/>
      <c r="I93" s="292"/>
      <c r="J93" s="292"/>
      <c r="K93" s="292"/>
      <c r="L93" s="292"/>
      <c r="M93" s="292"/>
      <c r="N93" s="292"/>
      <c r="O93" s="292"/>
      <c r="P93" s="190"/>
      <c r="Q93" s="144"/>
    </row>
    <row r="94" spans="1:17" s="185" customFormat="1" x14ac:dyDescent="0.25">
      <c r="A94" s="144"/>
      <c r="B94" s="144"/>
      <c r="C94" s="144"/>
      <c r="D94" s="150"/>
      <c r="E94" s="144"/>
      <c r="F94" s="190"/>
      <c r="G94" s="190"/>
      <c r="H94" s="190"/>
      <c r="I94" s="292"/>
      <c r="J94" s="292"/>
      <c r="K94" s="292"/>
      <c r="L94" s="292"/>
      <c r="M94" s="292"/>
      <c r="N94" s="292"/>
      <c r="O94" s="292"/>
      <c r="P94" s="190"/>
      <c r="Q94" s="144"/>
    </row>
    <row r="95" spans="1:17" s="185" customFormat="1" x14ac:dyDescent="0.25">
      <c r="A95" s="144"/>
      <c r="B95" s="144"/>
      <c r="C95" s="144"/>
      <c r="D95" s="150"/>
      <c r="E95" s="144"/>
      <c r="F95" s="190"/>
      <c r="G95" s="190"/>
      <c r="H95" s="190"/>
      <c r="I95" s="292"/>
      <c r="J95" s="292"/>
      <c r="K95" s="292"/>
      <c r="L95" s="292"/>
      <c r="M95" s="292"/>
      <c r="N95" s="292"/>
      <c r="O95" s="292"/>
      <c r="P95" s="190"/>
      <c r="Q95" s="144"/>
    </row>
    <row r="96" spans="1:17" s="185" customFormat="1" x14ac:dyDescent="0.25">
      <c r="A96" s="144"/>
      <c r="B96" s="144"/>
      <c r="C96" s="144"/>
      <c r="D96" s="150"/>
      <c r="E96" s="144"/>
      <c r="F96" s="190"/>
      <c r="G96" s="190"/>
      <c r="H96" s="190"/>
      <c r="I96" s="292"/>
      <c r="J96" s="292"/>
      <c r="K96" s="292"/>
      <c r="L96" s="292"/>
      <c r="M96" s="292"/>
      <c r="N96" s="292"/>
      <c r="O96" s="292"/>
      <c r="P96" s="190"/>
      <c r="Q96" s="144"/>
    </row>
    <row r="97" spans="1:17" s="185" customFormat="1" x14ac:dyDescent="0.25">
      <c r="A97" s="144"/>
      <c r="B97" s="144"/>
      <c r="C97" s="144"/>
      <c r="D97" s="150"/>
      <c r="E97" s="144"/>
      <c r="F97" s="190"/>
      <c r="G97" s="190"/>
      <c r="H97" s="190"/>
      <c r="I97" s="292"/>
      <c r="J97" s="292"/>
      <c r="K97" s="292"/>
      <c r="L97" s="292"/>
      <c r="M97" s="292"/>
      <c r="N97" s="292"/>
      <c r="O97" s="292"/>
      <c r="P97" s="190"/>
      <c r="Q97" s="144"/>
    </row>
    <row r="98" spans="1:17" s="185" customFormat="1" x14ac:dyDescent="0.25">
      <c r="A98" s="144"/>
      <c r="B98" s="144"/>
      <c r="C98" s="144"/>
      <c r="D98" s="150"/>
      <c r="E98" s="144"/>
      <c r="F98" s="190"/>
      <c r="G98" s="190"/>
      <c r="H98" s="190"/>
      <c r="I98" s="292"/>
      <c r="J98" s="292"/>
      <c r="K98" s="292"/>
      <c r="L98" s="292"/>
      <c r="M98" s="292"/>
      <c r="N98" s="292"/>
      <c r="O98" s="292"/>
      <c r="P98" s="190"/>
      <c r="Q98" s="144"/>
    </row>
    <row r="99" spans="1:17" s="185" customFormat="1" x14ac:dyDescent="0.25">
      <c r="A99" s="144"/>
      <c r="B99" s="144"/>
      <c r="C99" s="144"/>
      <c r="D99" s="150"/>
      <c r="E99" s="144"/>
      <c r="F99" s="190"/>
      <c r="G99" s="190"/>
      <c r="H99" s="190"/>
      <c r="I99" s="292"/>
      <c r="J99" s="292"/>
      <c r="K99" s="292"/>
      <c r="L99" s="292"/>
      <c r="M99" s="292"/>
      <c r="N99" s="292"/>
      <c r="O99" s="292"/>
      <c r="P99" s="190"/>
      <c r="Q99" s="144"/>
    </row>
    <row r="100" spans="1:17" s="185" customFormat="1" x14ac:dyDescent="0.25">
      <c r="A100" s="144"/>
      <c r="B100" s="144"/>
      <c r="C100" s="144"/>
      <c r="D100" s="150"/>
      <c r="E100" s="144"/>
      <c r="F100" s="190"/>
      <c r="G100" s="190"/>
      <c r="H100" s="190"/>
      <c r="I100" s="292"/>
      <c r="J100" s="292"/>
      <c r="K100" s="292"/>
      <c r="L100" s="292"/>
      <c r="M100" s="292"/>
      <c r="N100" s="292"/>
      <c r="O100" s="292"/>
      <c r="P100" s="190"/>
      <c r="Q100" s="144"/>
    </row>
    <row r="101" spans="1:17" s="185" customFormat="1" x14ac:dyDescent="0.25">
      <c r="A101" s="144"/>
      <c r="B101" s="144"/>
      <c r="C101" s="144"/>
      <c r="D101" s="150"/>
      <c r="E101" s="144"/>
      <c r="F101" s="190"/>
      <c r="G101" s="190"/>
      <c r="H101" s="190"/>
      <c r="I101" s="292"/>
      <c r="J101" s="292"/>
      <c r="K101" s="292"/>
      <c r="L101" s="292"/>
      <c r="M101" s="292"/>
      <c r="N101" s="292"/>
      <c r="O101" s="292"/>
      <c r="P101" s="190"/>
      <c r="Q101" s="144"/>
    </row>
    <row r="102" spans="1:17" s="185" customFormat="1" x14ac:dyDescent="0.25">
      <c r="A102" s="144"/>
      <c r="B102" s="144"/>
      <c r="C102" s="144"/>
      <c r="D102" s="150"/>
      <c r="E102" s="144"/>
      <c r="F102" s="190"/>
      <c r="G102" s="190"/>
      <c r="H102" s="190"/>
      <c r="I102" s="292"/>
      <c r="J102" s="292"/>
      <c r="K102" s="292"/>
      <c r="L102" s="292"/>
      <c r="M102" s="292"/>
      <c r="N102" s="292"/>
      <c r="O102" s="292"/>
      <c r="P102" s="190"/>
      <c r="Q102" s="144"/>
    </row>
    <row r="103" spans="1:17" s="185" customFormat="1" x14ac:dyDescent="0.25">
      <c r="A103" s="144"/>
      <c r="B103" s="144"/>
      <c r="C103" s="144"/>
      <c r="D103" s="150"/>
      <c r="E103" s="144"/>
      <c r="F103" s="190"/>
      <c r="G103" s="190"/>
      <c r="H103" s="190"/>
      <c r="I103" s="292"/>
      <c r="J103" s="292"/>
      <c r="K103" s="292"/>
      <c r="L103" s="292"/>
      <c r="M103" s="292"/>
      <c r="N103" s="292"/>
      <c r="O103" s="292"/>
      <c r="P103" s="190"/>
      <c r="Q103" s="144"/>
    </row>
    <row r="104" spans="1:17" s="185" customFormat="1" x14ac:dyDescent="0.25">
      <c r="A104" s="144"/>
      <c r="B104" s="144"/>
      <c r="C104" s="144"/>
      <c r="D104" s="150"/>
      <c r="E104" s="144"/>
      <c r="F104" s="190"/>
      <c r="G104" s="190"/>
      <c r="H104" s="190"/>
      <c r="I104" s="292"/>
      <c r="J104" s="292"/>
      <c r="K104" s="292"/>
      <c r="L104" s="292"/>
      <c r="M104" s="292"/>
      <c r="N104" s="292"/>
      <c r="O104" s="292"/>
      <c r="P104" s="190"/>
      <c r="Q104" s="144"/>
    </row>
  </sheetData>
  <mergeCells count="1">
    <mergeCell ref="A3:C3"/>
  </mergeCells>
  <phoneticPr fontId="12" type="noConversion"/>
  <conditionalFormatting sqref="G6:H36 G44:H49 G38:H42">
    <cfRule type="containsBlanks" dxfId="29" priority="13">
      <formula>LEN(TRIM(G6))=0</formula>
    </cfRule>
    <cfRule type="cellIs" dxfId="28" priority="14" operator="equal">
      <formula>" "</formula>
    </cfRule>
  </conditionalFormatting>
  <conditionalFormatting sqref="G5:H5">
    <cfRule type="containsBlanks" dxfId="27" priority="11">
      <formula>LEN(TRIM(G5))=0</formula>
    </cfRule>
    <cfRule type="cellIs" dxfId="26" priority="12" operator="equal">
      <formula>" "</formula>
    </cfRule>
  </conditionalFormatting>
  <conditionalFormatting sqref="G50:H50">
    <cfRule type="containsBlanks" dxfId="25" priority="9">
      <formula>LEN(TRIM(G50))=0</formula>
    </cfRule>
    <cfRule type="cellIs" dxfId="24" priority="10" operator="equal">
      <formula>" "</formula>
    </cfRule>
  </conditionalFormatting>
  <conditionalFormatting sqref="G51:H51">
    <cfRule type="containsBlanks" dxfId="23" priority="5">
      <formula>LEN(TRIM(G51))=0</formula>
    </cfRule>
    <cfRule type="cellIs" dxfId="22" priority="6" operator="equal">
      <formula>" "</formula>
    </cfRule>
  </conditionalFormatting>
  <conditionalFormatting sqref="G43:H43">
    <cfRule type="containsBlanks" dxfId="21" priority="3">
      <formula>LEN(TRIM(G43))=0</formula>
    </cfRule>
    <cfRule type="cellIs" dxfId="20" priority="4" operator="equal">
      <formula>" "</formula>
    </cfRule>
  </conditionalFormatting>
  <conditionalFormatting sqref="G37:H37">
    <cfRule type="containsBlanks" dxfId="19" priority="1">
      <formula>LEN(TRIM(G37))=0</formula>
    </cfRule>
    <cfRule type="cellIs" dxfId="18" priority="2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5"/>
  <sheetViews>
    <sheetView zoomScale="85" zoomScaleNormal="85" workbookViewId="0">
      <pane ySplit="4" topLeftCell="A8" activePane="bottomLeft" state="frozen"/>
      <selection activeCell="C31" sqref="C31"/>
      <selection pane="bottomLeft" activeCell="D27" sqref="D27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86" customWidth="1"/>
    <col min="6" max="6" width="15.625" style="168" customWidth="1"/>
    <col min="7" max="8" width="12.625" style="168" customWidth="1"/>
    <col min="9" max="9" width="15.625" style="292" customWidth="1"/>
    <col min="10" max="15" width="11.125" style="292" customWidth="1"/>
    <col min="16" max="16" width="15.625" style="168" customWidth="1"/>
    <col min="17" max="17" width="31.5" style="86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274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7" t="s">
        <v>503</v>
      </c>
    </row>
    <row r="2" spans="1:17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267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171"/>
    </row>
    <row r="3" spans="1:17" s="2" customFormat="1" x14ac:dyDescent="0.25">
      <c r="A3" s="312" t="s">
        <v>210</v>
      </c>
      <c r="B3" s="313"/>
      <c r="C3" s="314"/>
      <c r="D3" s="145" t="s">
        <v>65</v>
      </c>
      <c r="E3" s="161"/>
      <c r="F3" s="166"/>
      <c r="G3" s="166"/>
      <c r="H3" s="166"/>
      <c r="I3" s="268"/>
      <c r="J3" s="268"/>
      <c r="K3" s="268"/>
      <c r="L3" s="268"/>
      <c r="M3" s="268"/>
      <c r="N3" s="268"/>
      <c r="O3" s="268"/>
      <c r="P3" s="12"/>
      <c r="Q3" s="258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269"/>
      <c r="J4" s="269"/>
      <c r="K4" s="269"/>
      <c r="L4" s="269"/>
      <c r="M4" s="269"/>
      <c r="N4" s="269"/>
      <c r="O4" s="269"/>
      <c r="P4" s="13">
        <f>SUM(P5:P28)</f>
        <v>0</v>
      </c>
      <c r="Q4" s="259"/>
    </row>
    <row r="5" spans="1:17" s="180" customFormat="1" ht="16.5" thickTop="1" x14ac:dyDescent="0.25">
      <c r="A5" s="7" t="s">
        <v>75</v>
      </c>
      <c r="B5" s="8" t="s">
        <v>279</v>
      </c>
      <c r="C5" s="8" t="s">
        <v>279</v>
      </c>
      <c r="D5" s="147" t="s">
        <v>548</v>
      </c>
      <c r="E5" s="176" t="s">
        <v>0</v>
      </c>
      <c r="F5" s="177">
        <f>G5+H5</f>
        <v>0</v>
      </c>
      <c r="G5" s="177"/>
      <c r="H5" s="177"/>
      <c r="I5" s="289">
        <f t="shared" ref="I5:I28" si="0">SUM(J5:O5)</f>
        <v>2</v>
      </c>
      <c r="J5" s="289">
        <v>0</v>
      </c>
      <c r="K5" s="289">
        <v>0</v>
      </c>
      <c r="L5" s="289">
        <v>0</v>
      </c>
      <c r="M5" s="289">
        <v>0</v>
      </c>
      <c r="N5" s="289">
        <v>2</v>
      </c>
      <c r="O5" s="289">
        <v>0</v>
      </c>
      <c r="P5" s="179">
        <f>F5*I5</f>
        <v>0</v>
      </c>
      <c r="Q5" s="260"/>
    </row>
    <row r="6" spans="1:17" s="180" customFormat="1" x14ac:dyDescent="0.25">
      <c r="A6" s="9" t="s">
        <v>76</v>
      </c>
      <c r="B6" s="6" t="s">
        <v>279</v>
      </c>
      <c r="C6" s="6" t="s">
        <v>279</v>
      </c>
      <c r="D6" s="148" t="s">
        <v>549</v>
      </c>
      <c r="E6" s="181" t="s">
        <v>0</v>
      </c>
      <c r="F6" s="182">
        <f t="shared" ref="F6:F28" si="1">G6+H6</f>
        <v>0</v>
      </c>
      <c r="G6" s="182"/>
      <c r="H6" s="182"/>
      <c r="I6" s="290">
        <f t="shared" si="0"/>
        <v>8</v>
      </c>
      <c r="J6" s="290">
        <v>0</v>
      </c>
      <c r="K6" s="290">
        <v>2</v>
      </c>
      <c r="L6" s="290">
        <v>1</v>
      </c>
      <c r="M6" s="290">
        <v>1</v>
      </c>
      <c r="N6" s="290">
        <v>4</v>
      </c>
      <c r="O6" s="290">
        <v>0</v>
      </c>
      <c r="P6" s="184">
        <f t="shared" ref="P6:P25" si="2">F6*I6</f>
        <v>0</v>
      </c>
      <c r="Q6" s="248"/>
    </row>
    <row r="7" spans="1:17" s="180" customFormat="1" x14ac:dyDescent="0.25">
      <c r="A7" s="9" t="s">
        <v>77</v>
      </c>
      <c r="B7" s="6" t="s">
        <v>279</v>
      </c>
      <c r="C7" s="6" t="s">
        <v>279</v>
      </c>
      <c r="D7" s="148" t="s">
        <v>550</v>
      </c>
      <c r="E7" s="181" t="s">
        <v>0</v>
      </c>
      <c r="F7" s="182">
        <f t="shared" si="1"/>
        <v>0</v>
      </c>
      <c r="G7" s="182"/>
      <c r="H7" s="182"/>
      <c r="I7" s="290">
        <f t="shared" si="0"/>
        <v>37</v>
      </c>
      <c r="J7" s="290">
        <v>4</v>
      </c>
      <c r="K7" s="290">
        <v>9</v>
      </c>
      <c r="L7" s="290">
        <v>7</v>
      </c>
      <c r="M7" s="290">
        <v>5</v>
      </c>
      <c r="N7" s="290">
        <v>9</v>
      </c>
      <c r="O7" s="290">
        <v>3</v>
      </c>
      <c r="P7" s="184">
        <f t="shared" si="2"/>
        <v>0</v>
      </c>
      <c r="Q7" s="248"/>
    </row>
    <row r="8" spans="1:17" s="180" customFormat="1" x14ac:dyDescent="0.25">
      <c r="A8" s="9" t="s">
        <v>78</v>
      </c>
      <c r="B8" s="6" t="s">
        <v>279</v>
      </c>
      <c r="C8" s="6" t="s">
        <v>279</v>
      </c>
      <c r="D8" s="148" t="s">
        <v>551</v>
      </c>
      <c r="E8" s="181" t="s">
        <v>0</v>
      </c>
      <c r="F8" s="182">
        <f t="shared" si="1"/>
        <v>0</v>
      </c>
      <c r="G8" s="182"/>
      <c r="H8" s="182"/>
      <c r="I8" s="290">
        <f t="shared" si="0"/>
        <v>6</v>
      </c>
      <c r="J8" s="290">
        <v>0</v>
      </c>
      <c r="K8" s="290">
        <v>0</v>
      </c>
      <c r="L8" s="290">
        <v>3</v>
      </c>
      <c r="M8" s="290">
        <v>3</v>
      </c>
      <c r="N8" s="290">
        <v>0</v>
      </c>
      <c r="O8" s="290">
        <v>0</v>
      </c>
      <c r="P8" s="184">
        <f t="shared" si="2"/>
        <v>0</v>
      </c>
      <c r="Q8" s="248"/>
    </row>
    <row r="9" spans="1:17" s="180" customFormat="1" x14ac:dyDescent="0.25">
      <c r="A9" s="9" t="s">
        <v>79</v>
      </c>
      <c r="B9" s="6" t="s">
        <v>279</v>
      </c>
      <c r="C9" s="6" t="s">
        <v>279</v>
      </c>
      <c r="D9" s="148" t="s">
        <v>552</v>
      </c>
      <c r="E9" s="181" t="s">
        <v>0</v>
      </c>
      <c r="F9" s="182">
        <f t="shared" si="1"/>
        <v>0</v>
      </c>
      <c r="G9" s="182"/>
      <c r="H9" s="182"/>
      <c r="I9" s="290">
        <f t="shared" si="0"/>
        <v>16</v>
      </c>
      <c r="J9" s="290">
        <v>3</v>
      </c>
      <c r="K9" s="290">
        <v>8</v>
      </c>
      <c r="L9" s="290">
        <v>5</v>
      </c>
      <c r="M9" s="290">
        <v>0</v>
      </c>
      <c r="N9" s="290">
        <v>0</v>
      </c>
      <c r="O9" s="290">
        <v>0</v>
      </c>
      <c r="P9" s="184">
        <f t="shared" si="2"/>
        <v>0</v>
      </c>
      <c r="Q9" s="248"/>
    </row>
    <row r="10" spans="1:17" s="180" customFormat="1" x14ac:dyDescent="0.25">
      <c r="A10" s="9" t="s">
        <v>80</v>
      </c>
      <c r="B10" s="6" t="s">
        <v>279</v>
      </c>
      <c r="C10" s="6" t="s">
        <v>279</v>
      </c>
      <c r="D10" s="148" t="s">
        <v>553</v>
      </c>
      <c r="E10" s="181" t="s">
        <v>0</v>
      </c>
      <c r="F10" s="182">
        <f t="shared" si="1"/>
        <v>0</v>
      </c>
      <c r="G10" s="182"/>
      <c r="H10" s="182"/>
      <c r="I10" s="290">
        <f t="shared" si="0"/>
        <v>14</v>
      </c>
      <c r="J10" s="290">
        <v>10</v>
      </c>
      <c r="K10" s="290">
        <v>0</v>
      </c>
      <c r="L10" s="290">
        <v>4</v>
      </c>
      <c r="M10" s="290">
        <v>0</v>
      </c>
      <c r="N10" s="290">
        <v>0</v>
      </c>
      <c r="O10" s="290">
        <v>0</v>
      </c>
      <c r="P10" s="184">
        <f t="shared" si="2"/>
        <v>0</v>
      </c>
      <c r="Q10" s="248"/>
    </row>
    <row r="11" spans="1:17" s="180" customFormat="1" x14ac:dyDescent="0.25">
      <c r="A11" s="9" t="s">
        <v>81</v>
      </c>
      <c r="B11" s="6" t="s">
        <v>279</v>
      </c>
      <c r="C11" s="6" t="s">
        <v>279</v>
      </c>
      <c r="D11" s="148" t="s">
        <v>554</v>
      </c>
      <c r="E11" s="181" t="s">
        <v>0</v>
      </c>
      <c r="F11" s="182">
        <f t="shared" si="1"/>
        <v>0</v>
      </c>
      <c r="G11" s="182"/>
      <c r="H11" s="182"/>
      <c r="I11" s="290">
        <f t="shared" si="0"/>
        <v>14</v>
      </c>
      <c r="J11" s="290">
        <v>0</v>
      </c>
      <c r="K11" s="290">
        <v>4</v>
      </c>
      <c r="L11" s="290">
        <v>4</v>
      </c>
      <c r="M11" s="290">
        <v>2</v>
      </c>
      <c r="N11" s="290">
        <v>4</v>
      </c>
      <c r="O11" s="290">
        <v>0</v>
      </c>
      <c r="P11" s="184">
        <f t="shared" si="2"/>
        <v>0</v>
      </c>
      <c r="Q11" s="248"/>
    </row>
    <row r="12" spans="1:17" s="180" customFormat="1" ht="31.5" x14ac:dyDescent="0.25">
      <c r="A12" s="9" t="s">
        <v>82</v>
      </c>
      <c r="B12" s="6" t="s">
        <v>279</v>
      </c>
      <c r="C12" s="6" t="s">
        <v>279</v>
      </c>
      <c r="D12" s="148" t="s">
        <v>158</v>
      </c>
      <c r="E12" s="181" t="s">
        <v>0</v>
      </c>
      <c r="F12" s="182">
        <f t="shared" si="1"/>
        <v>0</v>
      </c>
      <c r="G12" s="182"/>
      <c r="H12" s="182"/>
      <c r="I12" s="290">
        <f t="shared" si="0"/>
        <v>24</v>
      </c>
      <c r="J12" s="290">
        <v>8</v>
      </c>
      <c r="K12" s="290">
        <v>3</v>
      </c>
      <c r="L12" s="290">
        <v>3</v>
      </c>
      <c r="M12" s="290">
        <v>4</v>
      </c>
      <c r="N12" s="290">
        <v>3</v>
      </c>
      <c r="O12" s="290">
        <v>3</v>
      </c>
      <c r="P12" s="184">
        <f t="shared" si="2"/>
        <v>0</v>
      </c>
      <c r="Q12" s="248"/>
    </row>
    <row r="13" spans="1:17" s="180" customFormat="1" ht="31.5" x14ac:dyDescent="0.25">
      <c r="A13" s="9" t="s">
        <v>83</v>
      </c>
      <c r="B13" s="6" t="s">
        <v>279</v>
      </c>
      <c r="C13" s="6" t="s">
        <v>279</v>
      </c>
      <c r="D13" s="148" t="s">
        <v>159</v>
      </c>
      <c r="E13" s="181" t="s">
        <v>0</v>
      </c>
      <c r="F13" s="182">
        <f t="shared" si="1"/>
        <v>0</v>
      </c>
      <c r="G13" s="182"/>
      <c r="H13" s="182"/>
      <c r="I13" s="290">
        <f t="shared" si="0"/>
        <v>98</v>
      </c>
      <c r="J13" s="290">
        <v>23</v>
      </c>
      <c r="K13" s="290">
        <v>16</v>
      </c>
      <c r="L13" s="290">
        <v>13</v>
      </c>
      <c r="M13" s="290">
        <v>23</v>
      </c>
      <c r="N13" s="290">
        <v>23</v>
      </c>
      <c r="O13" s="290">
        <v>0</v>
      </c>
      <c r="P13" s="184">
        <f t="shared" si="2"/>
        <v>0</v>
      </c>
      <c r="Q13" s="248"/>
    </row>
    <row r="14" spans="1:17" s="180" customFormat="1" ht="31.5" x14ac:dyDescent="0.25">
      <c r="A14" s="9" t="s">
        <v>84</v>
      </c>
      <c r="B14" s="6" t="s">
        <v>279</v>
      </c>
      <c r="C14" s="6" t="s">
        <v>279</v>
      </c>
      <c r="D14" s="148" t="s">
        <v>241</v>
      </c>
      <c r="E14" s="181" t="s">
        <v>0</v>
      </c>
      <c r="F14" s="182">
        <f t="shared" si="1"/>
        <v>0</v>
      </c>
      <c r="G14" s="182"/>
      <c r="H14" s="182"/>
      <c r="I14" s="290">
        <f t="shared" si="0"/>
        <v>4</v>
      </c>
      <c r="J14" s="290">
        <v>0</v>
      </c>
      <c r="K14" s="290">
        <v>0</v>
      </c>
      <c r="L14" s="290">
        <v>0</v>
      </c>
      <c r="M14" s="290">
        <v>4</v>
      </c>
      <c r="N14" s="290">
        <v>0</v>
      </c>
      <c r="O14" s="290">
        <v>0</v>
      </c>
      <c r="P14" s="184">
        <f t="shared" si="2"/>
        <v>0</v>
      </c>
      <c r="Q14" s="248"/>
    </row>
    <row r="15" spans="1:17" s="180" customFormat="1" ht="31.5" x14ac:dyDescent="0.25">
      <c r="A15" s="9" t="s">
        <v>85</v>
      </c>
      <c r="B15" s="6" t="s">
        <v>279</v>
      </c>
      <c r="C15" s="6" t="s">
        <v>279</v>
      </c>
      <c r="D15" s="148" t="s">
        <v>160</v>
      </c>
      <c r="E15" s="181" t="s">
        <v>0</v>
      </c>
      <c r="F15" s="182">
        <f t="shared" si="1"/>
        <v>0</v>
      </c>
      <c r="G15" s="182"/>
      <c r="H15" s="182"/>
      <c r="I15" s="290">
        <f t="shared" si="0"/>
        <v>4</v>
      </c>
      <c r="J15" s="290">
        <v>0</v>
      </c>
      <c r="K15" s="290">
        <v>0</v>
      </c>
      <c r="L15" s="290">
        <v>0</v>
      </c>
      <c r="M15" s="290">
        <v>0</v>
      </c>
      <c r="N15" s="290">
        <v>4</v>
      </c>
      <c r="O15" s="290">
        <v>0</v>
      </c>
      <c r="P15" s="184">
        <f t="shared" si="2"/>
        <v>0</v>
      </c>
      <c r="Q15" s="248"/>
    </row>
    <row r="16" spans="1:17" s="180" customFormat="1" x14ac:dyDescent="0.25">
      <c r="A16" s="9" t="s">
        <v>86</v>
      </c>
      <c r="B16" s="6" t="s">
        <v>279</v>
      </c>
      <c r="C16" s="6" t="s">
        <v>279</v>
      </c>
      <c r="D16" s="148" t="s">
        <v>555</v>
      </c>
      <c r="E16" s="181" t="s">
        <v>0</v>
      </c>
      <c r="F16" s="182">
        <f t="shared" si="1"/>
        <v>0</v>
      </c>
      <c r="G16" s="182"/>
      <c r="H16" s="182"/>
      <c r="I16" s="290">
        <f t="shared" si="0"/>
        <v>13</v>
      </c>
      <c r="J16" s="290">
        <v>2</v>
      </c>
      <c r="K16" s="290">
        <v>1</v>
      </c>
      <c r="L16" s="290">
        <v>10</v>
      </c>
      <c r="M16" s="290">
        <v>0</v>
      </c>
      <c r="N16" s="290">
        <v>0</v>
      </c>
      <c r="O16" s="290">
        <v>0</v>
      </c>
      <c r="P16" s="184">
        <f t="shared" si="2"/>
        <v>0</v>
      </c>
      <c r="Q16" s="248"/>
    </row>
    <row r="17" spans="1:17" s="180" customFormat="1" x14ac:dyDescent="0.25">
      <c r="A17" s="9" t="s">
        <v>87</v>
      </c>
      <c r="B17" s="6" t="s">
        <v>279</v>
      </c>
      <c r="C17" s="6" t="s">
        <v>279</v>
      </c>
      <c r="D17" s="148" t="s">
        <v>556</v>
      </c>
      <c r="E17" s="181" t="s">
        <v>0</v>
      </c>
      <c r="F17" s="182">
        <f t="shared" si="1"/>
        <v>0</v>
      </c>
      <c r="G17" s="182"/>
      <c r="H17" s="182"/>
      <c r="I17" s="290">
        <f t="shared" si="0"/>
        <v>6</v>
      </c>
      <c r="J17" s="290">
        <v>2</v>
      </c>
      <c r="K17" s="290">
        <v>0</v>
      </c>
      <c r="L17" s="290">
        <v>4</v>
      </c>
      <c r="M17" s="290">
        <v>0</v>
      </c>
      <c r="N17" s="290">
        <v>0</v>
      </c>
      <c r="O17" s="290">
        <v>0</v>
      </c>
      <c r="P17" s="184">
        <f t="shared" si="2"/>
        <v>0</v>
      </c>
      <c r="Q17" s="248"/>
    </row>
    <row r="18" spans="1:17" s="180" customFormat="1" x14ac:dyDescent="0.25">
      <c r="A18" s="9" t="s">
        <v>88</v>
      </c>
      <c r="B18" s="6" t="s">
        <v>279</v>
      </c>
      <c r="C18" s="6" t="s">
        <v>279</v>
      </c>
      <c r="D18" s="148" t="s">
        <v>557</v>
      </c>
      <c r="E18" s="181" t="s">
        <v>0</v>
      </c>
      <c r="F18" s="182">
        <f t="shared" si="1"/>
        <v>0</v>
      </c>
      <c r="G18" s="182"/>
      <c r="H18" s="182"/>
      <c r="I18" s="290">
        <f t="shared" si="0"/>
        <v>177</v>
      </c>
      <c r="J18" s="290">
        <v>12</v>
      </c>
      <c r="K18" s="290">
        <v>80</v>
      </c>
      <c r="L18" s="290">
        <v>30</v>
      </c>
      <c r="M18" s="290">
        <v>26</v>
      </c>
      <c r="N18" s="290">
        <v>29</v>
      </c>
      <c r="O18" s="290">
        <v>0</v>
      </c>
      <c r="P18" s="184">
        <f t="shared" si="2"/>
        <v>0</v>
      </c>
      <c r="Q18" s="248"/>
    </row>
    <row r="19" spans="1:17" s="180" customFormat="1" x14ac:dyDescent="0.25">
      <c r="A19" s="9" t="s">
        <v>89</v>
      </c>
      <c r="B19" s="6" t="s">
        <v>279</v>
      </c>
      <c r="C19" s="6" t="s">
        <v>279</v>
      </c>
      <c r="D19" s="148" t="s">
        <v>558</v>
      </c>
      <c r="E19" s="181" t="s">
        <v>0</v>
      </c>
      <c r="F19" s="182">
        <f t="shared" si="1"/>
        <v>0</v>
      </c>
      <c r="G19" s="182"/>
      <c r="H19" s="182"/>
      <c r="I19" s="290">
        <f t="shared" si="0"/>
        <v>4</v>
      </c>
      <c r="J19" s="290">
        <v>0</v>
      </c>
      <c r="K19" s="290">
        <v>0</v>
      </c>
      <c r="L19" s="290">
        <v>0</v>
      </c>
      <c r="M19" s="290">
        <v>2</v>
      </c>
      <c r="N19" s="290">
        <v>2</v>
      </c>
      <c r="O19" s="290">
        <v>0</v>
      </c>
      <c r="P19" s="184">
        <f t="shared" si="2"/>
        <v>0</v>
      </c>
      <c r="Q19" s="248"/>
    </row>
    <row r="20" spans="1:17" s="180" customFormat="1" ht="31.5" x14ac:dyDescent="0.25">
      <c r="A20" s="9" t="s">
        <v>90</v>
      </c>
      <c r="B20" s="6" t="s">
        <v>279</v>
      </c>
      <c r="C20" s="6" t="s">
        <v>279</v>
      </c>
      <c r="D20" s="148" t="s">
        <v>559</v>
      </c>
      <c r="E20" s="181" t="s">
        <v>0</v>
      </c>
      <c r="F20" s="182">
        <f t="shared" si="1"/>
        <v>0</v>
      </c>
      <c r="G20" s="182"/>
      <c r="H20" s="182"/>
      <c r="I20" s="290">
        <f t="shared" si="0"/>
        <v>49</v>
      </c>
      <c r="J20" s="290">
        <v>5</v>
      </c>
      <c r="K20" s="290">
        <v>29</v>
      </c>
      <c r="L20" s="290">
        <v>7</v>
      </c>
      <c r="M20" s="290">
        <v>3</v>
      </c>
      <c r="N20" s="290">
        <v>5</v>
      </c>
      <c r="O20" s="290">
        <v>0</v>
      </c>
      <c r="P20" s="184">
        <f t="shared" si="2"/>
        <v>0</v>
      </c>
      <c r="Q20" s="248"/>
    </row>
    <row r="21" spans="1:17" s="180" customFormat="1" ht="31.5" x14ac:dyDescent="0.25">
      <c r="A21" s="9" t="s">
        <v>91</v>
      </c>
      <c r="B21" s="6" t="s">
        <v>279</v>
      </c>
      <c r="C21" s="6" t="s">
        <v>279</v>
      </c>
      <c r="D21" s="148" t="s">
        <v>560</v>
      </c>
      <c r="E21" s="181" t="s">
        <v>0</v>
      </c>
      <c r="F21" s="182">
        <f t="shared" si="1"/>
        <v>0</v>
      </c>
      <c r="G21" s="182"/>
      <c r="H21" s="182"/>
      <c r="I21" s="290">
        <f t="shared" si="0"/>
        <v>276</v>
      </c>
      <c r="J21" s="290">
        <v>78</v>
      </c>
      <c r="K21" s="290">
        <v>71</v>
      </c>
      <c r="L21" s="290">
        <v>65</v>
      </c>
      <c r="M21" s="290">
        <v>18</v>
      </c>
      <c r="N21" s="290">
        <v>33</v>
      </c>
      <c r="O21" s="290">
        <v>11</v>
      </c>
      <c r="P21" s="184">
        <f t="shared" si="2"/>
        <v>0</v>
      </c>
      <c r="Q21" s="248"/>
    </row>
    <row r="22" spans="1:17" s="180" customFormat="1" ht="31.5" x14ac:dyDescent="0.25">
      <c r="A22" s="9" t="s">
        <v>92</v>
      </c>
      <c r="B22" s="6" t="s">
        <v>279</v>
      </c>
      <c r="C22" s="6" t="s">
        <v>279</v>
      </c>
      <c r="D22" s="148" t="s">
        <v>561</v>
      </c>
      <c r="E22" s="181" t="s">
        <v>0</v>
      </c>
      <c r="F22" s="182">
        <f t="shared" si="1"/>
        <v>0</v>
      </c>
      <c r="G22" s="182"/>
      <c r="H22" s="182"/>
      <c r="I22" s="290">
        <f t="shared" si="0"/>
        <v>1</v>
      </c>
      <c r="J22" s="290">
        <v>0</v>
      </c>
      <c r="K22" s="290">
        <v>1</v>
      </c>
      <c r="L22" s="290">
        <v>0</v>
      </c>
      <c r="M22" s="290">
        <v>0</v>
      </c>
      <c r="N22" s="290">
        <v>0</v>
      </c>
      <c r="O22" s="290">
        <v>0</v>
      </c>
      <c r="P22" s="184">
        <f t="shared" si="2"/>
        <v>0</v>
      </c>
      <c r="Q22" s="248"/>
    </row>
    <row r="23" spans="1:17" s="180" customFormat="1" ht="31.5" x14ac:dyDescent="0.25">
      <c r="A23" s="9" t="s">
        <v>93</v>
      </c>
      <c r="B23" s="6" t="s">
        <v>279</v>
      </c>
      <c r="C23" s="6" t="s">
        <v>279</v>
      </c>
      <c r="D23" s="148" t="s">
        <v>161</v>
      </c>
      <c r="E23" s="181" t="s">
        <v>0</v>
      </c>
      <c r="F23" s="182">
        <f t="shared" si="1"/>
        <v>0</v>
      </c>
      <c r="G23" s="182"/>
      <c r="H23" s="182"/>
      <c r="I23" s="290">
        <f t="shared" si="0"/>
        <v>2</v>
      </c>
      <c r="J23" s="290">
        <v>0</v>
      </c>
      <c r="K23" s="290">
        <v>0</v>
      </c>
      <c r="L23" s="290">
        <v>2</v>
      </c>
      <c r="M23" s="290">
        <v>0</v>
      </c>
      <c r="N23" s="290">
        <v>0</v>
      </c>
      <c r="O23" s="290">
        <v>0</v>
      </c>
      <c r="P23" s="184">
        <f t="shared" si="2"/>
        <v>0</v>
      </c>
      <c r="Q23" s="248"/>
    </row>
    <row r="24" spans="1:17" s="180" customFormat="1" x14ac:dyDescent="0.25">
      <c r="A24" s="9" t="s">
        <v>94</v>
      </c>
      <c r="B24" s="6" t="s">
        <v>279</v>
      </c>
      <c r="C24" s="6" t="s">
        <v>279</v>
      </c>
      <c r="D24" s="148" t="s">
        <v>162</v>
      </c>
      <c r="E24" s="181" t="s">
        <v>0</v>
      </c>
      <c r="F24" s="182">
        <f t="shared" si="1"/>
        <v>0</v>
      </c>
      <c r="G24" s="182"/>
      <c r="H24" s="182"/>
      <c r="I24" s="290">
        <f t="shared" si="0"/>
        <v>7</v>
      </c>
      <c r="J24" s="290">
        <v>1</v>
      </c>
      <c r="K24" s="290">
        <v>1</v>
      </c>
      <c r="L24" s="290">
        <v>1</v>
      </c>
      <c r="M24" s="290">
        <v>2</v>
      </c>
      <c r="N24" s="290">
        <v>2</v>
      </c>
      <c r="O24" s="290">
        <v>0</v>
      </c>
      <c r="P24" s="184">
        <f t="shared" si="2"/>
        <v>0</v>
      </c>
      <c r="Q24" s="248"/>
    </row>
    <row r="25" spans="1:17" s="180" customFormat="1" x14ac:dyDescent="0.25">
      <c r="A25" s="9" t="s">
        <v>95</v>
      </c>
      <c r="B25" s="6" t="s">
        <v>279</v>
      </c>
      <c r="C25" s="6" t="s">
        <v>279</v>
      </c>
      <c r="D25" s="148" t="s">
        <v>163</v>
      </c>
      <c r="E25" s="181" t="s">
        <v>0</v>
      </c>
      <c r="F25" s="182">
        <f t="shared" si="1"/>
        <v>0</v>
      </c>
      <c r="G25" s="182"/>
      <c r="H25" s="182"/>
      <c r="I25" s="290">
        <f t="shared" si="0"/>
        <v>22</v>
      </c>
      <c r="J25" s="290">
        <v>1</v>
      </c>
      <c r="K25" s="290">
        <v>5</v>
      </c>
      <c r="L25" s="290">
        <v>4</v>
      </c>
      <c r="M25" s="290">
        <v>4</v>
      </c>
      <c r="N25" s="290">
        <v>8</v>
      </c>
      <c r="O25" s="290">
        <v>0</v>
      </c>
      <c r="P25" s="184">
        <f t="shared" si="2"/>
        <v>0</v>
      </c>
      <c r="Q25" s="248"/>
    </row>
    <row r="26" spans="1:17" s="180" customFormat="1" x14ac:dyDescent="0.25">
      <c r="A26" s="9" t="s">
        <v>96</v>
      </c>
      <c r="B26" s="6" t="s">
        <v>279</v>
      </c>
      <c r="C26" s="6" t="s">
        <v>279</v>
      </c>
      <c r="D26" s="148" t="s">
        <v>164</v>
      </c>
      <c r="E26" s="181" t="s">
        <v>0</v>
      </c>
      <c r="F26" s="182">
        <f t="shared" si="1"/>
        <v>0</v>
      </c>
      <c r="G26" s="182"/>
      <c r="H26" s="182"/>
      <c r="I26" s="290">
        <f t="shared" si="0"/>
        <v>2</v>
      </c>
      <c r="J26" s="293">
        <v>0</v>
      </c>
      <c r="K26" s="293">
        <v>0</v>
      </c>
      <c r="L26" s="293">
        <v>0</v>
      </c>
      <c r="M26" s="293">
        <v>2</v>
      </c>
      <c r="N26" s="293">
        <v>0</v>
      </c>
      <c r="O26" s="293">
        <v>0</v>
      </c>
      <c r="P26" s="184">
        <f>F26*I28</f>
        <v>0</v>
      </c>
      <c r="Q26" s="248"/>
    </row>
    <row r="27" spans="1:17" s="180" customFormat="1" ht="63" x14ac:dyDescent="0.25">
      <c r="A27" s="9" t="s">
        <v>278</v>
      </c>
      <c r="B27" s="6" t="s">
        <v>279</v>
      </c>
      <c r="C27" s="6" t="s">
        <v>279</v>
      </c>
      <c r="D27" s="153" t="s">
        <v>260</v>
      </c>
      <c r="E27" s="181" t="s">
        <v>0</v>
      </c>
      <c r="F27" s="182">
        <f t="shared" si="1"/>
        <v>0</v>
      </c>
      <c r="G27" s="182"/>
      <c r="H27" s="182"/>
      <c r="I27" s="290">
        <f t="shared" si="0"/>
        <v>22</v>
      </c>
      <c r="J27" s="290">
        <v>1</v>
      </c>
      <c r="K27" s="290">
        <v>5</v>
      </c>
      <c r="L27" s="290">
        <v>4</v>
      </c>
      <c r="M27" s="290">
        <v>4</v>
      </c>
      <c r="N27" s="290">
        <v>8</v>
      </c>
      <c r="O27" s="290">
        <v>0</v>
      </c>
      <c r="P27" s="184">
        <f>I27*F27</f>
        <v>0</v>
      </c>
      <c r="Q27" s="248"/>
    </row>
    <row r="28" spans="1:17" s="185" customFormat="1" ht="111" thickBot="1" x14ac:dyDescent="0.3">
      <c r="A28" s="10" t="s">
        <v>619</v>
      </c>
      <c r="B28" s="11" t="s">
        <v>279</v>
      </c>
      <c r="C28" s="11" t="s">
        <v>279</v>
      </c>
      <c r="D28" s="157" t="s">
        <v>259</v>
      </c>
      <c r="E28" s="186" t="s">
        <v>0</v>
      </c>
      <c r="F28" s="187">
        <f t="shared" si="1"/>
        <v>0</v>
      </c>
      <c r="G28" s="187"/>
      <c r="H28" s="187"/>
      <c r="I28" s="291">
        <f t="shared" si="0"/>
        <v>1</v>
      </c>
      <c r="J28" s="291">
        <v>0</v>
      </c>
      <c r="K28" s="291">
        <v>0</v>
      </c>
      <c r="L28" s="291">
        <v>1</v>
      </c>
      <c r="M28" s="291">
        <v>0</v>
      </c>
      <c r="N28" s="291">
        <v>0</v>
      </c>
      <c r="O28" s="291">
        <v>0</v>
      </c>
      <c r="P28" s="189">
        <f>I29*F28</f>
        <v>0</v>
      </c>
      <c r="Q28" s="249"/>
    </row>
    <row r="29" spans="1:17" s="185" customFormat="1" ht="16.5" thickTop="1" x14ac:dyDescent="0.25">
      <c r="A29" s="144"/>
      <c r="B29" s="144"/>
      <c r="C29" s="144"/>
      <c r="D29" s="150"/>
      <c r="E29" s="144"/>
      <c r="F29" s="190"/>
      <c r="G29" s="190"/>
      <c r="H29" s="190"/>
      <c r="I29" s="292"/>
      <c r="J29" s="292"/>
      <c r="K29" s="292"/>
      <c r="L29" s="292"/>
      <c r="M29" s="292"/>
      <c r="N29" s="292"/>
      <c r="O29" s="292"/>
      <c r="P29" s="190"/>
      <c r="Q29" s="144"/>
    </row>
    <row r="30" spans="1:17" s="185" customFormat="1" x14ac:dyDescent="0.25">
      <c r="A30" s="144"/>
      <c r="B30" s="144"/>
      <c r="C30" s="144"/>
      <c r="D30" s="150"/>
      <c r="E30" s="144"/>
      <c r="F30" s="190"/>
      <c r="G30" s="190"/>
      <c r="H30" s="190"/>
      <c r="I30" s="292"/>
      <c r="J30" s="292"/>
      <c r="K30" s="292"/>
      <c r="L30" s="292"/>
      <c r="M30" s="292"/>
      <c r="N30" s="292"/>
      <c r="O30" s="292"/>
      <c r="P30" s="190"/>
      <c r="Q30" s="144"/>
    </row>
    <row r="31" spans="1:17" s="185" customFormat="1" x14ac:dyDescent="0.25">
      <c r="A31" s="144"/>
      <c r="B31" s="144"/>
      <c r="C31" s="144"/>
      <c r="D31" s="150"/>
      <c r="E31" s="144"/>
      <c r="F31" s="190"/>
      <c r="G31" s="190"/>
      <c r="H31" s="190"/>
      <c r="I31" s="292"/>
      <c r="J31" s="292"/>
      <c r="K31" s="292"/>
      <c r="L31" s="292"/>
      <c r="M31" s="292"/>
      <c r="N31" s="292"/>
      <c r="O31" s="292"/>
      <c r="P31" s="190"/>
      <c r="Q31" s="144"/>
    </row>
    <row r="32" spans="1:17" s="185" customFormat="1" x14ac:dyDescent="0.25">
      <c r="A32" s="144"/>
      <c r="B32" s="144"/>
      <c r="C32" s="144"/>
      <c r="D32" s="150"/>
      <c r="E32" s="144"/>
      <c r="F32" s="190"/>
      <c r="G32" s="190"/>
      <c r="H32" s="190"/>
      <c r="I32" s="292"/>
      <c r="J32" s="292"/>
      <c r="K32" s="292"/>
      <c r="L32" s="292"/>
      <c r="M32" s="292"/>
      <c r="N32" s="292"/>
      <c r="O32" s="292"/>
      <c r="P32" s="190"/>
      <c r="Q32" s="144"/>
    </row>
    <row r="33" spans="1:17" s="185" customFormat="1" x14ac:dyDescent="0.25">
      <c r="A33" s="144"/>
      <c r="B33" s="144"/>
      <c r="C33" s="144"/>
      <c r="D33" s="150"/>
      <c r="E33" s="144"/>
      <c r="F33" s="190"/>
      <c r="G33" s="190"/>
      <c r="H33" s="190"/>
      <c r="I33" s="292"/>
      <c r="J33" s="292"/>
      <c r="K33" s="292"/>
      <c r="L33" s="292"/>
      <c r="M33" s="292"/>
      <c r="N33" s="292"/>
      <c r="O33" s="292"/>
      <c r="P33" s="190"/>
      <c r="Q33" s="144"/>
    </row>
    <row r="34" spans="1:17" s="185" customFormat="1" x14ac:dyDescent="0.25">
      <c r="A34" s="144"/>
      <c r="B34" s="144"/>
      <c r="C34" s="144"/>
      <c r="D34" s="150"/>
      <c r="E34" s="144"/>
      <c r="F34" s="190"/>
      <c r="G34" s="190"/>
      <c r="H34" s="190"/>
      <c r="I34" s="292"/>
      <c r="J34" s="292"/>
      <c r="K34" s="292"/>
      <c r="L34" s="292"/>
      <c r="M34" s="292"/>
      <c r="N34" s="292"/>
      <c r="O34" s="292"/>
      <c r="P34" s="190"/>
      <c r="Q34" s="144"/>
    </row>
    <row r="35" spans="1:17" s="185" customFormat="1" x14ac:dyDescent="0.25">
      <c r="A35" s="144"/>
      <c r="B35" s="144"/>
      <c r="C35" s="144"/>
      <c r="D35" s="150"/>
      <c r="E35" s="144"/>
      <c r="F35" s="190"/>
      <c r="G35" s="190"/>
      <c r="H35" s="190"/>
      <c r="I35" s="292"/>
      <c r="J35" s="292"/>
      <c r="K35" s="292"/>
      <c r="L35" s="292"/>
      <c r="M35" s="292"/>
      <c r="N35" s="292"/>
      <c r="O35" s="292"/>
      <c r="P35" s="190"/>
      <c r="Q35" s="144"/>
    </row>
    <row r="36" spans="1:17" s="185" customFormat="1" x14ac:dyDescent="0.25">
      <c r="A36" s="144"/>
      <c r="B36" s="144"/>
      <c r="C36" s="144"/>
      <c r="D36" s="150"/>
      <c r="E36" s="144"/>
      <c r="F36" s="190"/>
      <c r="G36" s="190"/>
      <c r="H36" s="190"/>
      <c r="I36" s="292"/>
      <c r="J36" s="292"/>
      <c r="K36" s="292"/>
      <c r="L36" s="292"/>
      <c r="M36" s="292"/>
      <c r="N36" s="292"/>
      <c r="O36" s="292"/>
      <c r="P36" s="190"/>
      <c r="Q36" s="144"/>
    </row>
    <row r="37" spans="1:17" s="185" customFormat="1" x14ac:dyDescent="0.25">
      <c r="A37" s="144"/>
      <c r="B37" s="144"/>
      <c r="C37" s="144"/>
      <c r="D37" s="150"/>
      <c r="E37" s="144"/>
      <c r="F37" s="190"/>
      <c r="G37" s="190"/>
      <c r="H37" s="190"/>
      <c r="I37" s="292"/>
      <c r="J37" s="292"/>
      <c r="K37" s="292"/>
      <c r="L37" s="292"/>
      <c r="M37" s="292"/>
      <c r="N37" s="292"/>
      <c r="O37" s="292"/>
      <c r="P37" s="190"/>
      <c r="Q37" s="144"/>
    </row>
    <row r="38" spans="1:17" s="185" customFormat="1" x14ac:dyDescent="0.25">
      <c r="A38" s="144"/>
      <c r="B38" s="144"/>
      <c r="C38" s="144"/>
      <c r="D38" s="150"/>
      <c r="E38" s="144"/>
      <c r="F38" s="190"/>
      <c r="G38" s="190"/>
      <c r="H38" s="190"/>
      <c r="I38" s="292"/>
      <c r="J38" s="292"/>
      <c r="K38" s="292"/>
      <c r="L38" s="292"/>
      <c r="M38" s="292"/>
      <c r="N38" s="292"/>
      <c r="O38" s="292"/>
      <c r="P38" s="190"/>
      <c r="Q38" s="144"/>
    </row>
    <row r="39" spans="1:17" s="185" customFormat="1" x14ac:dyDescent="0.25">
      <c r="A39" s="144"/>
      <c r="B39" s="144"/>
      <c r="C39" s="144"/>
      <c r="D39" s="150"/>
      <c r="E39" s="144"/>
      <c r="F39" s="190"/>
      <c r="G39" s="190"/>
      <c r="H39" s="190"/>
      <c r="I39" s="292"/>
      <c r="J39" s="292"/>
      <c r="K39" s="292"/>
      <c r="L39" s="292"/>
      <c r="M39" s="292"/>
      <c r="N39" s="292"/>
      <c r="O39" s="292"/>
      <c r="P39" s="190"/>
      <c r="Q39" s="144"/>
    </row>
    <row r="40" spans="1:17" s="185" customFormat="1" x14ac:dyDescent="0.25">
      <c r="A40" s="144"/>
      <c r="B40" s="144"/>
      <c r="C40" s="144"/>
      <c r="D40" s="150"/>
      <c r="E40" s="144"/>
      <c r="F40" s="190"/>
      <c r="G40" s="190"/>
      <c r="H40" s="190"/>
      <c r="I40" s="292"/>
      <c r="J40" s="292"/>
      <c r="K40" s="292"/>
      <c r="L40" s="292"/>
      <c r="M40" s="292"/>
      <c r="N40" s="292"/>
      <c r="O40" s="292"/>
      <c r="P40" s="190"/>
      <c r="Q40" s="144"/>
    </row>
    <row r="41" spans="1:17" s="185" customFormat="1" x14ac:dyDescent="0.25">
      <c r="A41" s="144"/>
      <c r="B41" s="144"/>
      <c r="C41" s="144"/>
      <c r="D41" s="150"/>
      <c r="E41" s="144"/>
      <c r="F41" s="190"/>
      <c r="G41" s="190"/>
      <c r="H41" s="190"/>
      <c r="I41" s="292"/>
      <c r="J41" s="292"/>
      <c r="K41" s="292"/>
      <c r="L41" s="292"/>
      <c r="M41" s="292"/>
      <c r="N41" s="292"/>
      <c r="O41" s="292"/>
      <c r="P41" s="190"/>
      <c r="Q41" s="144"/>
    </row>
    <row r="42" spans="1:17" s="185" customFormat="1" x14ac:dyDescent="0.25">
      <c r="A42" s="144"/>
      <c r="B42" s="144"/>
      <c r="C42" s="144"/>
      <c r="D42" s="150"/>
      <c r="E42" s="144"/>
      <c r="F42" s="190"/>
      <c r="G42" s="190"/>
      <c r="H42" s="190"/>
      <c r="I42" s="292"/>
      <c r="J42" s="292"/>
      <c r="K42" s="292"/>
      <c r="L42" s="292"/>
      <c r="M42" s="292"/>
      <c r="N42" s="292"/>
      <c r="O42" s="292"/>
      <c r="P42" s="190"/>
      <c r="Q42" s="144"/>
    </row>
    <row r="43" spans="1:17" s="185" customFormat="1" x14ac:dyDescent="0.25">
      <c r="A43" s="144"/>
      <c r="B43" s="144"/>
      <c r="C43" s="144"/>
      <c r="D43" s="150"/>
      <c r="E43" s="144"/>
      <c r="F43" s="190"/>
      <c r="G43" s="190"/>
      <c r="H43" s="190"/>
      <c r="I43" s="292"/>
      <c r="J43" s="292"/>
      <c r="K43" s="292"/>
      <c r="L43" s="292"/>
      <c r="M43" s="292"/>
      <c r="N43" s="292"/>
      <c r="O43" s="292"/>
      <c r="P43" s="190"/>
      <c r="Q43" s="144"/>
    </row>
    <row r="44" spans="1:17" s="185" customFormat="1" x14ac:dyDescent="0.25">
      <c r="A44" s="144"/>
      <c r="B44" s="144"/>
      <c r="C44" s="144"/>
      <c r="D44" s="150"/>
      <c r="E44" s="144"/>
      <c r="F44" s="190"/>
      <c r="G44" s="190"/>
      <c r="H44" s="190"/>
      <c r="I44" s="292"/>
      <c r="J44" s="292"/>
      <c r="K44" s="292"/>
      <c r="L44" s="292"/>
      <c r="M44" s="292"/>
      <c r="N44" s="292"/>
      <c r="O44" s="292"/>
      <c r="P44" s="190"/>
      <c r="Q44" s="144"/>
    </row>
    <row r="45" spans="1:17" s="185" customFormat="1" x14ac:dyDescent="0.25">
      <c r="A45" s="144"/>
      <c r="B45" s="144"/>
      <c r="C45" s="144"/>
      <c r="D45" s="150"/>
      <c r="E45" s="144"/>
      <c r="F45" s="190"/>
      <c r="G45" s="190"/>
      <c r="H45" s="190"/>
      <c r="I45" s="292"/>
      <c r="J45" s="292"/>
      <c r="K45" s="292"/>
      <c r="L45" s="292"/>
      <c r="M45" s="292"/>
      <c r="N45" s="292"/>
      <c r="O45" s="292"/>
      <c r="P45" s="190"/>
      <c r="Q45" s="144"/>
    </row>
    <row r="46" spans="1:17" s="185" customFormat="1" x14ac:dyDescent="0.25">
      <c r="A46" s="144"/>
      <c r="B46" s="144"/>
      <c r="C46" s="144"/>
      <c r="D46" s="150"/>
      <c r="E46" s="144"/>
      <c r="F46" s="190"/>
      <c r="G46" s="190"/>
      <c r="H46" s="190"/>
      <c r="I46" s="292"/>
      <c r="J46" s="292"/>
      <c r="K46" s="292"/>
      <c r="L46" s="292"/>
      <c r="M46" s="292"/>
      <c r="N46" s="292"/>
      <c r="O46" s="292"/>
      <c r="P46" s="190"/>
      <c r="Q46" s="144"/>
    </row>
    <row r="47" spans="1:17" s="185" customFormat="1" x14ac:dyDescent="0.25">
      <c r="A47" s="144"/>
      <c r="B47" s="144"/>
      <c r="C47" s="144"/>
      <c r="D47" s="150"/>
      <c r="E47" s="144"/>
      <c r="F47" s="190"/>
      <c r="G47" s="190"/>
      <c r="H47" s="190"/>
      <c r="I47" s="292"/>
      <c r="J47" s="292"/>
      <c r="K47" s="292"/>
      <c r="L47" s="292"/>
      <c r="M47" s="292"/>
      <c r="N47" s="292"/>
      <c r="O47" s="292"/>
      <c r="P47" s="190"/>
      <c r="Q47" s="144"/>
    </row>
    <row r="48" spans="1:17" s="185" customFormat="1" x14ac:dyDescent="0.25">
      <c r="A48" s="144"/>
      <c r="B48" s="144"/>
      <c r="C48" s="144"/>
      <c r="D48" s="150"/>
      <c r="E48" s="144"/>
      <c r="F48" s="190"/>
      <c r="G48" s="190"/>
      <c r="H48" s="190"/>
      <c r="I48" s="292"/>
      <c r="J48" s="292"/>
      <c r="K48" s="292"/>
      <c r="L48" s="292"/>
      <c r="M48" s="292"/>
      <c r="N48" s="292"/>
      <c r="O48" s="292"/>
      <c r="P48" s="190"/>
      <c r="Q48" s="144"/>
    </row>
    <row r="49" spans="1:17" s="185" customFormat="1" x14ac:dyDescent="0.25">
      <c r="A49" s="144"/>
      <c r="B49" s="144"/>
      <c r="C49" s="144"/>
      <c r="D49" s="150"/>
      <c r="E49" s="144"/>
      <c r="F49" s="190"/>
      <c r="G49" s="190"/>
      <c r="H49" s="190"/>
      <c r="I49" s="292"/>
      <c r="J49" s="292"/>
      <c r="K49" s="292"/>
      <c r="L49" s="292"/>
      <c r="M49" s="292"/>
      <c r="N49" s="292"/>
      <c r="O49" s="292"/>
      <c r="P49" s="190"/>
      <c r="Q49" s="144"/>
    </row>
    <row r="50" spans="1:17" s="185" customFormat="1" x14ac:dyDescent="0.25">
      <c r="A50" s="144"/>
      <c r="B50" s="144"/>
      <c r="C50" s="144"/>
      <c r="D50" s="150"/>
      <c r="E50" s="144"/>
      <c r="F50" s="190"/>
      <c r="G50" s="190"/>
      <c r="H50" s="190"/>
      <c r="I50" s="292"/>
      <c r="J50" s="292"/>
      <c r="K50" s="292"/>
      <c r="L50" s="292"/>
      <c r="M50" s="292"/>
      <c r="N50" s="292"/>
      <c r="O50" s="292"/>
      <c r="P50" s="190"/>
      <c r="Q50" s="144"/>
    </row>
    <row r="51" spans="1:17" s="185" customFormat="1" x14ac:dyDescent="0.25">
      <c r="A51" s="144"/>
      <c r="B51" s="144"/>
      <c r="C51" s="144"/>
      <c r="D51" s="150"/>
      <c r="E51" s="144"/>
      <c r="F51" s="190"/>
      <c r="G51" s="190"/>
      <c r="H51" s="190"/>
      <c r="I51" s="292"/>
      <c r="J51" s="292"/>
      <c r="K51" s="292"/>
      <c r="L51" s="292"/>
      <c r="M51" s="292"/>
      <c r="N51" s="292"/>
      <c r="O51" s="292"/>
      <c r="P51" s="190"/>
      <c r="Q51" s="144"/>
    </row>
    <row r="52" spans="1:17" s="185" customFormat="1" x14ac:dyDescent="0.25">
      <c r="A52" s="144"/>
      <c r="B52" s="144"/>
      <c r="C52" s="144"/>
      <c r="D52" s="150"/>
      <c r="E52" s="144"/>
      <c r="F52" s="190"/>
      <c r="G52" s="190"/>
      <c r="H52" s="190"/>
      <c r="I52" s="292"/>
      <c r="J52" s="292"/>
      <c r="K52" s="292"/>
      <c r="L52" s="292"/>
      <c r="M52" s="292"/>
      <c r="N52" s="292"/>
      <c r="O52" s="292"/>
      <c r="P52" s="190"/>
      <c r="Q52" s="144"/>
    </row>
    <row r="53" spans="1:17" s="185" customFormat="1" x14ac:dyDescent="0.25">
      <c r="A53" s="144"/>
      <c r="B53" s="144"/>
      <c r="C53" s="144"/>
      <c r="D53" s="150"/>
      <c r="E53" s="144"/>
      <c r="F53" s="190"/>
      <c r="G53" s="190"/>
      <c r="H53" s="190"/>
      <c r="I53" s="292"/>
      <c r="J53" s="292"/>
      <c r="K53" s="292"/>
      <c r="L53" s="292"/>
      <c r="M53" s="292"/>
      <c r="N53" s="292"/>
      <c r="O53" s="292"/>
      <c r="P53" s="190"/>
      <c r="Q53" s="144"/>
    </row>
    <row r="54" spans="1:17" s="185" customFormat="1" x14ac:dyDescent="0.25">
      <c r="A54" s="144"/>
      <c r="B54" s="144"/>
      <c r="C54" s="144"/>
      <c r="D54" s="150"/>
      <c r="E54" s="144"/>
      <c r="F54" s="190"/>
      <c r="G54" s="190"/>
      <c r="H54" s="190"/>
      <c r="I54" s="292"/>
      <c r="J54" s="292"/>
      <c r="K54" s="292"/>
      <c r="L54" s="292"/>
      <c r="M54" s="292"/>
      <c r="N54" s="292"/>
      <c r="O54" s="292"/>
      <c r="P54" s="190"/>
      <c r="Q54" s="144"/>
    </row>
    <row r="55" spans="1:17" s="185" customFormat="1" x14ac:dyDescent="0.25">
      <c r="A55" s="144"/>
      <c r="B55" s="144"/>
      <c r="C55" s="144"/>
      <c r="D55" s="150"/>
      <c r="E55" s="144"/>
      <c r="F55" s="190"/>
      <c r="G55" s="190"/>
      <c r="H55" s="190"/>
      <c r="I55" s="292"/>
      <c r="J55" s="292"/>
      <c r="K55" s="292"/>
      <c r="L55" s="292"/>
      <c r="M55" s="292"/>
      <c r="N55" s="292"/>
      <c r="O55" s="292"/>
      <c r="P55" s="190"/>
      <c r="Q55" s="144"/>
    </row>
    <row r="56" spans="1:17" s="185" customFormat="1" x14ac:dyDescent="0.25">
      <c r="A56" s="144"/>
      <c r="B56" s="144"/>
      <c r="C56" s="144"/>
      <c r="D56" s="150"/>
      <c r="E56" s="144"/>
      <c r="F56" s="190"/>
      <c r="G56" s="190"/>
      <c r="H56" s="190"/>
      <c r="I56" s="292"/>
      <c r="J56" s="292"/>
      <c r="K56" s="292"/>
      <c r="L56" s="292"/>
      <c r="M56" s="292"/>
      <c r="N56" s="292"/>
      <c r="O56" s="292"/>
      <c r="P56" s="190"/>
      <c r="Q56" s="144"/>
    </row>
    <row r="57" spans="1:17" s="185" customFormat="1" x14ac:dyDescent="0.25">
      <c r="A57" s="144"/>
      <c r="B57" s="144"/>
      <c r="C57" s="144"/>
      <c r="D57" s="150"/>
      <c r="E57" s="144"/>
      <c r="F57" s="190"/>
      <c r="G57" s="190"/>
      <c r="H57" s="190"/>
      <c r="I57" s="292"/>
      <c r="J57" s="292"/>
      <c r="K57" s="292"/>
      <c r="L57" s="292"/>
      <c r="M57" s="292"/>
      <c r="N57" s="292"/>
      <c r="O57" s="292"/>
      <c r="P57" s="190"/>
      <c r="Q57" s="144"/>
    </row>
    <row r="58" spans="1:17" s="185" customFormat="1" x14ac:dyDescent="0.25">
      <c r="A58" s="144"/>
      <c r="B58" s="144"/>
      <c r="C58" s="144"/>
      <c r="D58" s="150"/>
      <c r="E58" s="144"/>
      <c r="F58" s="190"/>
      <c r="G58" s="190"/>
      <c r="H58" s="190"/>
      <c r="I58" s="292"/>
      <c r="J58" s="292"/>
      <c r="K58" s="292"/>
      <c r="L58" s="292"/>
      <c r="M58" s="292"/>
      <c r="N58" s="292"/>
      <c r="O58" s="292"/>
      <c r="P58" s="190"/>
      <c r="Q58" s="144"/>
    </row>
    <row r="59" spans="1:17" s="185" customFormat="1" x14ac:dyDescent="0.25">
      <c r="A59" s="144"/>
      <c r="B59" s="144"/>
      <c r="C59" s="144"/>
      <c r="D59" s="150"/>
      <c r="E59" s="144"/>
      <c r="F59" s="190"/>
      <c r="G59" s="190"/>
      <c r="H59" s="190"/>
      <c r="I59" s="292"/>
      <c r="J59" s="292"/>
      <c r="K59" s="292"/>
      <c r="L59" s="292"/>
      <c r="M59" s="292"/>
      <c r="N59" s="292"/>
      <c r="O59" s="292"/>
      <c r="P59" s="190"/>
      <c r="Q59" s="144"/>
    </row>
    <row r="60" spans="1:17" s="185" customFormat="1" x14ac:dyDescent="0.25">
      <c r="A60" s="144"/>
      <c r="B60" s="144"/>
      <c r="C60" s="144"/>
      <c r="D60" s="150"/>
      <c r="E60" s="144"/>
      <c r="F60" s="190"/>
      <c r="G60" s="190"/>
      <c r="H60" s="190"/>
      <c r="I60" s="292"/>
      <c r="J60" s="292"/>
      <c r="K60" s="292"/>
      <c r="L60" s="292"/>
      <c r="M60" s="292"/>
      <c r="N60" s="292"/>
      <c r="O60" s="292"/>
      <c r="P60" s="190"/>
      <c r="Q60" s="144"/>
    </row>
    <row r="61" spans="1:17" s="185" customFormat="1" x14ac:dyDescent="0.25">
      <c r="A61" s="144"/>
      <c r="B61" s="144"/>
      <c r="C61" s="144"/>
      <c r="D61" s="150"/>
      <c r="E61" s="144"/>
      <c r="F61" s="190"/>
      <c r="G61" s="190"/>
      <c r="H61" s="190"/>
      <c r="I61" s="292"/>
      <c r="J61" s="292"/>
      <c r="K61" s="292"/>
      <c r="L61" s="292"/>
      <c r="M61" s="292"/>
      <c r="N61" s="292"/>
      <c r="O61" s="292"/>
      <c r="P61" s="190"/>
      <c r="Q61" s="144"/>
    </row>
    <row r="62" spans="1:17" s="185" customFormat="1" x14ac:dyDescent="0.25">
      <c r="A62" s="144"/>
      <c r="B62" s="144"/>
      <c r="C62" s="144"/>
      <c r="D62" s="150"/>
      <c r="E62" s="144"/>
      <c r="F62" s="190"/>
      <c r="G62" s="190"/>
      <c r="H62" s="190"/>
      <c r="I62" s="292"/>
      <c r="J62" s="292"/>
      <c r="K62" s="292"/>
      <c r="L62" s="292"/>
      <c r="M62" s="292"/>
      <c r="N62" s="292"/>
      <c r="O62" s="292"/>
      <c r="P62" s="190"/>
      <c r="Q62" s="144"/>
    </row>
    <row r="63" spans="1:17" s="185" customFormat="1" x14ac:dyDescent="0.25">
      <c r="A63" s="144"/>
      <c r="B63" s="144"/>
      <c r="C63" s="144"/>
      <c r="D63" s="150"/>
      <c r="E63" s="144"/>
      <c r="F63" s="190"/>
      <c r="G63" s="190"/>
      <c r="H63" s="190"/>
      <c r="I63" s="292"/>
      <c r="J63" s="292"/>
      <c r="K63" s="292"/>
      <c r="L63" s="292"/>
      <c r="M63" s="292"/>
      <c r="N63" s="292"/>
      <c r="O63" s="292"/>
      <c r="P63" s="190"/>
      <c r="Q63" s="144"/>
    </row>
    <row r="64" spans="1:17" s="185" customFormat="1" x14ac:dyDescent="0.25">
      <c r="A64" s="144"/>
      <c r="B64" s="144"/>
      <c r="C64" s="144"/>
      <c r="D64" s="150"/>
      <c r="E64" s="144"/>
      <c r="F64" s="190"/>
      <c r="G64" s="190"/>
      <c r="H64" s="190"/>
      <c r="I64" s="292"/>
      <c r="J64" s="292"/>
      <c r="K64" s="292"/>
      <c r="L64" s="292"/>
      <c r="M64" s="292"/>
      <c r="N64" s="292"/>
      <c r="O64" s="292"/>
      <c r="P64" s="190"/>
      <c r="Q64" s="144"/>
    </row>
    <row r="65" spans="1:17" s="185" customFormat="1" x14ac:dyDescent="0.25">
      <c r="A65" s="144"/>
      <c r="B65" s="144"/>
      <c r="C65" s="144"/>
      <c r="D65" s="150"/>
      <c r="E65" s="144"/>
      <c r="F65" s="190"/>
      <c r="G65" s="190"/>
      <c r="H65" s="190"/>
      <c r="I65" s="292"/>
      <c r="J65" s="292"/>
      <c r="K65" s="292"/>
      <c r="L65" s="292"/>
      <c r="M65" s="292"/>
      <c r="N65" s="292"/>
      <c r="O65" s="292"/>
      <c r="P65" s="190"/>
      <c r="Q65" s="144"/>
    </row>
    <row r="66" spans="1:17" s="185" customFormat="1" x14ac:dyDescent="0.25">
      <c r="A66" s="144"/>
      <c r="B66" s="144"/>
      <c r="C66" s="144"/>
      <c r="D66" s="150"/>
      <c r="E66" s="144"/>
      <c r="F66" s="190"/>
      <c r="G66" s="190"/>
      <c r="H66" s="190"/>
      <c r="I66" s="292"/>
      <c r="J66" s="292"/>
      <c r="K66" s="292"/>
      <c r="L66" s="292"/>
      <c r="M66" s="292"/>
      <c r="N66" s="292"/>
      <c r="O66" s="292"/>
      <c r="P66" s="190"/>
      <c r="Q66" s="144"/>
    </row>
    <row r="67" spans="1:17" s="185" customFormat="1" x14ac:dyDescent="0.25">
      <c r="A67" s="144"/>
      <c r="B67" s="144"/>
      <c r="C67" s="144"/>
      <c r="D67" s="150"/>
      <c r="E67" s="144"/>
      <c r="F67" s="190"/>
      <c r="G67" s="190"/>
      <c r="H67" s="190"/>
      <c r="I67" s="292"/>
      <c r="J67" s="292"/>
      <c r="K67" s="292"/>
      <c r="L67" s="292"/>
      <c r="M67" s="292"/>
      <c r="N67" s="292"/>
      <c r="O67" s="292"/>
      <c r="P67" s="190"/>
      <c r="Q67" s="144"/>
    </row>
    <row r="68" spans="1:17" s="185" customFormat="1" x14ac:dyDescent="0.25">
      <c r="A68" s="144"/>
      <c r="B68" s="144"/>
      <c r="C68" s="144"/>
      <c r="D68" s="150"/>
      <c r="E68" s="144"/>
      <c r="F68" s="190"/>
      <c r="G68" s="190"/>
      <c r="H68" s="190"/>
      <c r="I68" s="292"/>
      <c r="J68" s="292"/>
      <c r="K68" s="292"/>
      <c r="L68" s="292"/>
      <c r="M68" s="292"/>
      <c r="N68" s="292"/>
      <c r="O68" s="292"/>
      <c r="P68" s="190"/>
      <c r="Q68" s="144"/>
    </row>
    <row r="69" spans="1:17" s="185" customFormat="1" x14ac:dyDescent="0.25">
      <c r="A69" s="144"/>
      <c r="B69" s="144"/>
      <c r="C69" s="144"/>
      <c r="D69" s="150"/>
      <c r="E69" s="144"/>
      <c r="F69" s="190"/>
      <c r="G69" s="190"/>
      <c r="H69" s="190"/>
      <c r="I69" s="292"/>
      <c r="J69" s="292"/>
      <c r="K69" s="292"/>
      <c r="L69" s="292"/>
      <c r="M69" s="292"/>
      <c r="N69" s="292"/>
      <c r="O69" s="292"/>
      <c r="P69" s="190"/>
      <c r="Q69" s="144"/>
    </row>
    <row r="70" spans="1:17" s="185" customFormat="1" x14ac:dyDescent="0.25">
      <c r="A70" s="144"/>
      <c r="B70" s="144"/>
      <c r="C70" s="144"/>
      <c r="D70" s="150"/>
      <c r="E70" s="144"/>
      <c r="F70" s="190"/>
      <c r="G70" s="190"/>
      <c r="H70" s="190"/>
      <c r="I70" s="292"/>
      <c r="J70" s="292"/>
      <c r="K70" s="292"/>
      <c r="L70" s="292"/>
      <c r="M70" s="292"/>
      <c r="N70" s="292"/>
      <c r="O70" s="292"/>
      <c r="P70" s="190"/>
      <c r="Q70" s="144"/>
    </row>
    <row r="71" spans="1:17" s="185" customFormat="1" x14ac:dyDescent="0.25">
      <c r="A71" s="144"/>
      <c r="B71" s="144"/>
      <c r="C71" s="144"/>
      <c r="D71" s="150"/>
      <c r="E71" s="144"/>
      <c r="F71" s="190"/>
      <c r="G71" s="190"/>
      <c r="H71" s="190"/>
      <c r="I71" s="292"/>
      <c r="J71" s="292"/>
      <c r="K71" s="292"/>
      <c r="L71" s="292"/>
      <c r="M71" s="292"/>
      <c r="N71" s="292"/>
      <c r="O71" s="292"/>
      <c r="P71" s="190"/>
      <c r="Q71" s="144"/>
    </row>
    <row r="72" spans="1:17" s="185" customFormat="1" x14ac:dyDescent="0.25">
      <c r="A72" s="144"/>
      <c r="B72" s="144"/>
      <c r="C72" s="144"/>
      <c r="D72" s="150"/>
      <c r="E72" s="144"/>
      <c r="F72" s="190"/>
      <c r="G72" s="190"/>
      <c r="H72" s="190"/>
      <c r="I72" s="292"/>
      <c r="J72" s="292"/>
      <c r="K72" s="292"/>
      <c r="L72" s="292"/>
      <c r="M72" s="292"/>
      <c r="N72" s="292"/>
      <c r="O72" s="292"/>
      <c r="P72" s="190"/>
      <c r="Q72" s="144"/>
    </row>
    <row r="73" spans="1:17" s="185" customFormat="1" x14ac:dyDescent="0.25">
      <c r="A73" s="144"/>
      <c r="B73" s="144"/>
      <c r="C73" s="144"/>
      <c r="D73" s="150"/>
      <c r="E73" s="144"/>
      <c r="F73" s="190"/>
      <c r="G73" s="190"/>
      <c r="H73" s="190"/>
      <c r="I73" s="292"/>
      <c r="J73" s="292"/>
      <c r="K73" s="292"/>
      <c r="L73" s="292"/>
      <c r="M73" s="292"/>
      <c r="N73" s="292"/>
      <c r="O73" s="292"/>
      <c r="P73" s="190"/>
      <c r="Q73" s="144"/>
    </row>
    <row r="74" spans="1:17" s="185" customFormat="1" x14ac:dyDescent="0.25">
      <c r="A74" s="144"/>
      <c r="B74" s="144"/>
      <c r="C74" s="144"/>
      <c r="D74" s="150"/>
      <c r="E74" s="144"/>
      <c r="F74" s="190"/>
      <c r="G74" s="190"/>
      <c r="H74" s="190"/>
      <c r="I74" s="292"/>
      <c r="J74" s="292"/>
      <c r="K74" s="292"/>
      <c r="L74" s="292"/>
      <c r="M74" s="292"/>
      <c r="N74" s="292"/>
      <c r="O74" s="292"/>
      <c r="P74" s="190"/>
      <c r="Q74" s="144"/>
    </row>
    <row r="75" spans="1:17" s="185" customFormat="1" x14ac:dyDescent="0.25">
      <c r="A75" s="144"/>
      <c r="B75" s="144"/>
      <c r="C75" s="144"/>
      <c r="D75" s="150"/>
      <c r="E75" s="144"/>
      <c r="F75" s="190"/>
      <c r="G75" s="190"/>
      <c r="H75" s="190"/>
      <c r="I75" s="292"/>
      <c r="J75" s="292"/>
      <c r="K75" s="292"/>
      <c r="L75" s="292"/>
      <c r="M75" s="292"/>
      <c r="N75" s="292"/>
      <c r="O75" s="292"/>
      <c r="P75" s="190"/>
      <c r="Q75" s="144"/>
    </row>
    <row r="76" spans="1:17" s="185" customFormat="1" x14ac:dyDescent="0.25">
      <c r="A76" s="144"/>
      <c r="B76" s="144"/>
      <c r="C76" s="144"/>
      <c r="D76" s="150"/>
      <c r="E76" s="144"/>
      <c r="F76" s="190"/>
      <c r="G76" s="190"/>
      <c r="H76" s="190"/>
      <c r="I76" s="292"/>
      <c r="J76" s="292"/>
      <c r="K76" s="292"/>
      <c r="L76" s="292"/>
      <c r="M76" s="292"/>
      <c r="N76" s="292"/>
      <c r="O76" s="292"/>
      <c r="P76" s="190"/>
      <c r="Q76" s="144"/>
    </row>
    <row r="77" spans="1:17" s="185" customFormat="1" x14ac:dyDescent="0.25">
      <c r="A77" s="144"/>
      <c r="B77" s="144"/>
      <c r="C77" s="144"/>
      <c r="D77" s="150"/>
      <c r="E77" s="144"/>
      <c r="F77" s="190"/>
      <c r="G77" s="190"/>
      <c r="H77" s="190"/>
      <c r="I77" s="292"/>
      <c r="J77" s="292"/>
      <c r="K77" s="292"/>
      <c r="L77" s="292"/>
      <c r="M77" s="292"/>
      <c r="N77" s="292"/>
      <c r="O77" s="292"/>
      <c r="P77" s="190"/>
      <c r="Q77" s="144"/>
    </row>
    <row r="78" spans="1:17" s="185" customFormat="1" x14ac:dyDescent="0.25">
      <c r="A78" s="144"/>
      <c r="B78" s="144"/>
      <c r="C78" s="144"/>
      <c r="D78" s="150"/>
      <c r="E78" s="144"/>
      <c r="F78" s="190"/>
      <c r="G78" s="190"/>
      <c r="H78" s="190"/>
      <c r="I78" s="292"/>
      <c r="J78" s="292"/>
      <c r="K78" s="292"/>
      <c r="L78" s="292"/>
      <c r="M78" s="292"/>
      <c r="N78" s="292"/>
      <c r="O78" s="292"/>
      <c r="P78" s="190"/>
      <c r="Q78" s="144"/>
    </row>
    <row r="79" spans="1:17" s="185" customFormat="1" x14ac:dyDescent="0.25">
      <c r="A79" s="144"/>
      <c r="B79" s="144"/>
      <c r="C79" s="144"/>
      <c r="D79" s="150"/>
      <c r="E79" s="144"/>
      <c r="F79" s="190"/>
      <c r="G79" s="190"/>
      <c r="H79" s="190"/>
      <c r="I79" s="292"/>
      <c r="J79" s="292"/>
      <c r="K79" s="292"/>
      <c r="L79" s="292"/>
      <c r="M79" s="292"/>
      <c r="N79" s="292"/>
      <c r="O79" s="292"/>
      <c r="P79" s="190"/>
      <c r="Q79" s="144"/>
    </row>
    <row r="80" spans="1:17" s="185" customFormat="1" x14ac:dyDescent="0.25">
      <c r="A80" s="144"/>
      <c r="B80" s="144"/>
      <c r="C80" s="144"/>
      <c r="D80" s="150"/>
      <c r="E80" s="144"/>
      <c r="F80" s="190"/>
      <c r="G80" s="190"/>
      <c r="H80" s="190"/>
      <c r="I80" s="292"/>
      <c r="J80" s="292"/>
      <c r="K80" s="292"/>
      <c r="L80" s="292"/>
      <c r="M80" s="292"/>
      <c r="N80" s="292"/>
      <c r="O80" s="292"/>
      <c r="P80" s="190"/>
      <c r="Q80" s="144"/>
    </row>
    <row r="81" spans="1:17" s="185" customFormat="1" x14ac:dyDescent="0.25">
      <c r="A81" s="144"/>
      <c r="B81" s="144"/>
      <c r="C81" s="144"/>
      <c r="D81" s="150"/>
      <c r="E81" s="144"/>
      <c r="F81" s="190"/>
      <c r="G81" s="190"/>
      <c r="H81" s="190"/>
      <c r="I81" s="292"/>
      <c r="J81" s="292"/>
      <c r="K81" s="292"/>
      <c r="L81" s="292"/>
      <c r="M81" s="292"/>
      <c r="N81" s="292"/>
      <c r="O81" s="292"/>
      <c r="P81" s="190"/>
      <c r="Q81" s="144"/>
    </row>
    <row r="82" spans="1:17" s="185" customFormat="1" x14ac:dyDescent="0.25">
      <c r="A82" s="144"/>
      <c r="B82" s="144"/>
      <c r="C82" s="144"/>
      <c r="D82" s="150"/>
      <c r="E82" s="144"/>
      <c r="F82" s="190"/>
      <c r="G82" s="190"/>
      <c r="H82" s="190"/>
      <c r="I82" s="292"/>
      <c r="J82" s="292"/>
      <c r="K82" s="292"/>
      <c r="L82" s="292"/>
      <c r="M82" s="292"/>
      <c r="N82" s="292"/>
      <c r="O82" s="292"/>
      <c r="P82" s="190"/>
      <c r="Q82" s="144"/>
    </row>
    <row r="83" spans="1:17" s="185" customFormat="1" x14ac:dyDescent="0.25">
      <c r="A83" s="144"/>
      <c r="B83" s="144"/>
      <c r="C83" s="144"/>
      <c r="D83" s="150"/>
      <c r="E83" s="144"/>
      <c r="F83" s="190"/>
      <c r="G83" s="190"/>
      <c r="H83" s="190"/>
      <c r="I83" s="292"/>
      <c r="J83" s="292"/>
      <c r="K83" s="292"/>
      <c r="L83" s="292"/>
      <c r="M83" s="292"/>
      <c r="N83" s="292"/>
      <c r="O83" s="292"/>
      <c r="P83" s="190"/>
      <c r="Q83" s="144"/>
    </row>
    <row r="84" spans="1:17" s="185" customFormat="1" x14ac:dyDescent="0.25">
      <c r="A84" s="144"/>
      <c r="B84" s="144"/>
      <c r="C84" s="144"/>
      <c r="D84" s="150"/>
      <c r="E84" s="144"/>
      <c r="F84" s="190"/>
      <c r="G84" s="190"/>
      <c r="H84" s="190"/>
      <c r="I84" s="292"/>
      <c r="J84" s="292"/>
      <c r="K84" s="292"/>
      <c r="L84" s="292"/>
      <c r="M84" s="292"/>
      <c r="N84" s="292"/>
      <c r="O84" s="292"/>
      <c r="P84" s="190"/>
      <c r="Q84" s="144"/>
    </row>
    <row r="85" spans="1:17" s="185" customFormat="1" x14ac:dyDescent="0.25">
      <c r="A85" s="144"/>
      <c r="B85" s="144"/>
      <c r="C85" s="144"/>
      <c r="D85" s="150"/>
      <c r="E85" s="144"/>
      <c r="F85" s="190"/>
      <c r="G85" s="190"/>
      <c r="H85" s="190"/>
      <c r="I85" s="292"/>
      <c r="J85" s="292"/>
      <c r="K85" s="292"/>
      <c r="L85" s="292"/>
      <c r="M85" s="292"/>
      <c r="N85" s="292"/>
      <c r="O85" s="292"/>
      <c r="P85" s="190"/>
      <c r="Q85" s="144"/>
    </row>
    <row r="86" spans="1:17" s="185" customFormat="1" x14ac:dyDescent="0.25">
      <c r="A86" s="144"/>
      <c r="B86" s="144"/>
      <c r="C86" s="144"/>
      <c r="D86" s="150"/>
      <c r="E86" s="144"/>
      <c r="F86" s="190"/>
      <c r="G86" s="190"/>
      <c r="H86" s="190"/>
      <c r="I86" s="292"/>
      <c r="J86" s="292"/>
      <c r="K86" s="292"/>
      <c r="L86" s="292"/>
      <c r="M86" s="292"/>
      <c r="N86" s="292"/>
      <c r="O86" s="292"/>
      <c r="P86" s="190"/>
      <c r="Q86" s="144"/>
    </row>
    <row r="87" spans="1:17" s="185" customFormat="1" x14ac:dyDescent="0.25">
      <c r="A87" s="144"/>
      <c r="B87" s="144"/>
      <c r="C87" s="144"/>
      <c r="D87" s="150"/>
      <c r="E87" s="144"/>
      <c r="F87" s="190"/>
      <c r="G87" s="190"/>
      <c r="H87" s="190"/>
      <c r="I87" s="292"/>
      <c r="J87" s="292"/>
      <c r="K87" s="292"/>
      <c r="L87" s="292"/>
      <c r="M87" s="292"/>
      <c r="N87" s="292"/>
      <c r="O87" s="292"/>
      <c r="P87" s="190"/>
      <c r="Q87" s="144"/>
    </row>
    <row r="88" spans="1:17" s="185" customFormat="1" x14ac:dyDescent="0.25">
      <c r="A88" s="144"/>
      <c r="B88" s="144"/>
      <c r="C88" s="144"/>
      <c r="D88" s="150"/>
      <c r="E88" s="144"/>
      <c r="F88" s="190"/>
      <c r="G88" s="190"/>
      <c r="H88" s="190"/>
      <c r="I88" s="292"/>
      <c r="J88" s="292"/>
      <c r="K88" s="292"/>
      <c r="L88" s="292"/>
      <c r="M88" s="292"/>
      <c r="N88" s="292"/>
      <c r="O88" s="292"/>
      <c r="P88" s="190"/>
      <c r="Q88" s="144"/>
    </row>
    <row r="89" spans="1:17" s="185" customFormat="1" x14ac:dyDescent="0.25">
      <c r="A89" s="144"/>
      <c r="B89" s="144"/>
      <c r="C89" s="144"/>
      <c r="D89" s="150"/>
      <c r="E89" s="144"/>
      <c r="F89" s="190"/>
      <c r="G89" s="190"/>
      <c r="H89" s="190"/>
      <c r="I89" s="292"/>
      <c r="J89" s="292"/>
      <c r="K89" s="292"/>
      <c r="L89" s="292"/>
      <c r="M89" s="292"/>
      <c r="N89" s="292"/>
      <c r="O89" s="292"/>
      <c r="P89" s="190"/>
      <c r="Q89" s="144"/>
    </row>
    <row r="90" spans="1:17" s="185" customFormat="1" x14ac:dyDescent="0.25">
      <c r="A90" s="144"/>
      <c r="B90" s="144"/>
      <c r="C90" s="144"/>
      <c r="D90" s="150"/>
      <c r="E90" s="144"/>
      <c r="F90" s="190"/>
      <c r="G90" s="190"/>
      <c r="H90" s="190"/>
      <c r="I90" s="292"/>
      <c r="J90" s="292"/>
      <c r="K90" s="292"/>
      <c r="L90" s="292"/>
      <c r="M90" s="292"/>
      <c r="N90" s="292"/>
      <c r="O90" s="292"/>
      <c r="P90" s="190"/>
      <c r="Q90" s="144"/>
    </row>
    <row r="91" spans="1:17" s="185" customFormat="1" x14ac:dyDescent="0.25">
      <c r="A91" s="144"/>
      <c r="B91" s="144"/>
      <c r="C91" s="144"/>
      <c r="D91" s="150"/>
      <c r="E91" s="144"/>
      <c r="F91" s="190"/>
      <c r="G91" s="190"/>
      <c r="H91" s="190"/>
      <c r="I91" s="292"/>
      <c r="J91" s="292"/>
      <c r="K91" s="292"/>
      <c r="L91" s="292"/>
      <c r="M91" s="292"/>
      <c r="N91" s="292"/>
      <c r="O91" s="292"/>
      <c r="P91" s="190"/>
      <c r="Q91" s="144"/>
    </row>
    <row r="92" spans="1:17" s="185" customFormat="1" x14ac:dyDescent="0.25">
      <c r="A92" s="144"/>
      <c r="B92" s="144"/>
      <c r="C92" s="144"/>
      <c r="D92" s="150"/>
      <c r="E92" s="144"/>
      <c r="F92" s="190"/>
      <c r="G92" s="190"/>
      <c r="H92" s="190"/>
      <c r="I92" s="292"/>
      <c r="J92" s="292"/>
      <c r="K92" s="292"/>
      <c r="L92" s="292"/>
      <c r="M92" s="292"/>
      <c r="N92" s="292"/>
      <c r="O92" s="292"/>
      <c r="P92" s="190"/>
      <c r="Q92" s="144"/>
    </row>
    <row r="93" spans="1:17" s="185" customFormat="1" x14ac:dyDescent="0.25">
      <c r="A93" s="144"/>
      <c r="B93" s="144"/>
      <c r="C93" s="144"/>
      <c r="D93" s="150"/>
      <c r="E93" s="144"/>
      <c r="F93" s="190"/>
      <c r="G93" s="190"/>
      <c r="H93" s="190"/>
      <c r="I93" s="292"/>
      <c r="J93" s="292"/>
      <c r="K93" s="292"/>
      <c r="L93" s="292"/>
      <c r="M93" s="292"/>
      <c r="N93" s="292"/>
      <c r="O93" s="292"/>
      <c r="P93" s="190"/>
      <c r="Q93" s="144"/>
    </row>
    <row r="94" spans="1:17" s="185" customFormat="1" x14ac:dyDescent="0.25">
      <c r="A94" s="144"/>
      <c r="B94" s="144"/>
      <c r="C94" s="144"/>
      <c r="D94" s="150"/>
      <c r="E94" s="144"/>
      <c r="F94" s="190"/>
      <c r="G94" s="190"/>
      <c r="H94" s="190"/>
      <c r="I94" s="292"/>
      <c r="J94" s="292"/>
      <c r="K94" s="292"/>
      <c r="L94" s="292"/>
      <c r="M94" s="292"/>
      <c r="N94" s="292"/>
      <c r="O94" s="292"/>
      <c r="P94" s="190"/>
      <c r="Q94" s="144"/>
    </row>
    <row r="95" spans="1:17" s="185" customFormat="1" x14ac:dyDescent="0.25">
      <c r="A95" s="144"/>
      <c r="B95" s="144"/>
      <c r="C95" s="144"/>
      <c r="D95" s="150"/>
      <c r="E95" s="144"/>
      <c r="F95" s="190"/>
      <c r="G95" s="190"/>
      <c r="H95" s="190"/>
      <c r="I95" s="292"/>
      <c r="J95" s="292"/>
      <c r="K95" s="292"/>
      <c r="L95" s="292"/>
      <c r="M95" s="292"/>
      <c r="N95" s="292"/>
      <c r="O95" s="292"/>
      <c r="P95" s="190"/>
      <c r="Q95" s="144"/>
    </row>
    <row r="96" spans="1:17" s="185" customFormat="1" x14ac:dyDescent="0.25">
      <c r="A96" s="144"/>
      <c r="B96" s="144"/>
      <c r="C96" s="144"/>
      <c r="D96" s="150"/>
      <c r="E96" s="144"/>
      <c r="F96" s="190"/>
      <c r="G96" s="190"/>
      <c r="H96" s="190"/>
      <c r="I96" s="292"/>
      <c r="J96" s="292"/>
      <c r="K96" s="292"/>
      <c r="L96" s="292"/>
      <c r="M96" s="292"/>
      <c r="N96" s="292"/>
      <c r="O96" s="292"/>
      <c r="P96" s="190"/>
      <c r="Q96" s="144"/>
    </row>
    <row r="97" spans="1:17" s="185" customFormat="1" x14ac:dyDescent="0.25">
      <c r="A97" s="144"/>
      <c r="B97" s="144"/>
      <c r="C97" s="144"/>
      <c r="D97" s="150"/>
      <c r="E97" s="144"/>
      <c r="F97" s="190"/>
      <c r="G97" s="190"/>
      <c r="H97" s="190"/>
      <c r="I97" s="292"/>
      <c r="J97" s="292"/>
      <c r="K97" s="292"/>
      <c r="L97" s="292"/>
      <c r="M97" s="292"/>
      <c r="N97" s="292"/>
      <c r="O97" s="292"/>
      <c r="P97" s="190"/>
      <c r="Q97" s="144"/>
    </row>
    <row r="98" spans="1:17" s="185" customFormat="1" x14ac:dyDescent="0.25">
      <c r="A98" s="144"/>
      <c r="B98" s="144"/>
      <c r="C98" s="144"/>
      <c r="D98" s="150"/>
      <c r="E98" s="144"/>
      <c r="F98" s="190"/>
      <c r="G98" s="190"/>
      <c r="H98" s="190"/>
      <c r="I98" s="292"/>
      <c r="J98" s="292"/>
      <c r="K98" s="292"/>
      <c r="L98" s="292"/>
      <c r="M98" s="292"/>
      <c r="N98" s="292"/>
      <c r="O98" s="292"/>
      <c r="P98" s="190"/>
      <c r="Q98" s="144"/>
    </row>
    <row r="99" spans="1:17" s="185" customFormat="1" x14ac:dyDescent="0.25">
      <c r="A99" s="144"/>
      <c r="B99" s="144"/>
      <c r="C99" s="144"/>
      <c r="D99" s="150"/>
      <c r="E99" s="144"/>
      <c r="F99" s="190"/>
      <c r="G99" s="190"/>
      <c r="H99" s="190"/>
      <c r="I99" s="292"/>
      <c r="J99" s="292"/>
      <c r="K99" s="292"/>
      <c r="L99" s="292"/>
      <c r="M99" s="292"/>
      <c r="N99" s="292"/>
      <c r="O99" s="292"/>
      <c r="P99" s="190"/>
      <c r="Q99" s="144"/>
    </row>
    <row r="100" spans="1:17" s="185" customFormat="1" x14ac:dyDescent="0.25">
      <c r="A100" s="144"/>
      <c r="B100" s="144"/>
      <c r="C100" s="144"/>
      <c r="D100" s="150"/>
      <c r="E100" s="144"/>
      <c r="F100" s="190"/>
      <c r="G100" s="190"/>
      <c r="H100" s="190"/>
      <c r="I100" s="292"/>
      <c r="J100" s="292"/>
      <c r="K100" s="292"/>
      <c r="L100" s="292"/>
      <c r="M100" s="292"/>
      <c r="N100" s="292"/>
      <c r="O100" s="292"/>
      <c r="P100" s="190"/>
      <c r="Q100" s="144"/>
    </row>
    <row r="101" spans="1:17" s="185" customFormat="1" x14ac:dyDescent="0.25">
      <c r="A101" s="144"/>
      <c r="B101" s="144"/>
      <c r="C101" s="144"/>
      <c r="D101" s="150"/>
      <c r="E101" s="144"/>
      <c r="F101" s="190"/>
      <c r="G101" s="190"/>
      <c r="H101" s="190"/>
      <c r="I101" s="292"/>
      <c r="J101" s="292"/>
      <c r="K101" s="292"/>
      <c r="L101" s="292"/>
      <c r="M101" s="292"/>
      <c r="N101" s="292"/>
      <c r="O101" s="292"/>
      <c r="P101" s="190"/>
      <c r="Q101" s="144"/>
    </row>
    <row r="102" spans="1:17" s="185" customFormat="1" x14ac:dyDescent="0.25">
      <c r="A102" s="144"/>
      <c r="B102" s="144"/>
      <c r="C102" s="144"/>
      <c r="D102" s="150"/>
      <c r="E102" s="144"/>
      <c r="F102" s="190"/>
      <c r="G102" s="190"/>
      <c r="H102" s="190"/>
      <c r="I102" s="292"/>
      <c r="J102" s="292"/>
      <c r="K102" s="292"/>
      <c r="L102" s="292"/>
      <c r="M102" s="292"/>
      <c r="N102" s="292"/>
      <c r="O102" s="292"/>
      <c r="P102" s="190"/>
      <c r="Q102" s="144"/>
    </row>
    <row r="103" spans="1:17" s="185" customFormat="1" x14ac:dyDescent="0.25">
      <c r="A103" s="144"/>
      <c r="B103" s="144"/>
      <c r="C103" s="144"/>
      <c r="D103" s="150"/>
      <c r="E103" s="144"/>
      <c r="F103" s="190"/>
      <c r="G103" s="190"/>
      <c r="H103" s="190"/>
      <c r="I103" s="292"/>
      <c r="J103" s="292"/>
      <c r="K103" s="292"/>
      <c r="L103" s="292"/>
      <c r="M103" s="292"/>
      <c r="N103" s="292"/>
      <c r="O103" s="292"/>
      <c r="P103" s="190"/>
      <c r="Q103" s="144"/>
    </row>
    <row r="104" spans="1:17" s="185" customFormat="1" x14ac:dyDescent="0.25">
      <c r="A104" s="144"/>
      <c r="B104" s="144"/>
      <c r="C104" s="144"/>
      <c r="D104" s="150"/>
      <c r="E104" s="144"/>
      <c r="F104" s="190"/>
      <c r="G104" s="190"/>
      <c r="H104" s="190"/>
      <c r="I104" s="292"/>
      <c r="J104" s="292"/>
      <c r="K104" s="292"/>
      <c r="L104" s="292"/>
      <c r="M104" s="292"/>
      <c r="N104" s="292"/>
      <c r="O104" s="292"/>
      <c r="P104" s="190"/>
      <c r="Q104" s="144"/>
    </row>
    <row r="105" spans="1:17" s="185" customFormat="1" x14ac:dyDescent="0.25">
      <c r="A105" s="144"/>
      <c r="B105" s="144"/>
      <c r="C105" s="144"/>
      <c r="D105" s="150"/>
      <c r="E105" s="144"/>
      <c r="F105" s="190"/>
      <c r="G105" s="190"/>
      <c r="H105" s="190"/>
      <c r="I105" s="292"/>
      <c r="J105" s="292"/>
      <c r="K105" s="292"/>
      <c r="L105" s="292"/>
      <c r="M105" s="292"/>
      <c r="N105" s="292"/>
      <c r="O105" s="292"/>
      <c r="P105" s="190"/>
      <c r="Q105" s="144"/>
    </row>
  </sheetData>
  <mergeCells count="1">
    <mergeCell ref="A3:C3"/>
  </mergeCells>
  <conditionalFormatting sqref="G14:H26 G5:H12">
    <cfRule type="containsBlanks" dxfId="17" priority="5">
      <formula>LEN(TRIM(G5))=0</formula>
    </cfRule>
    <cfRule type="containsBlanks" priority="6">
      <formula>LEN(TRIM(G5))=0</formula>
    </cfRule>
  </conditionalFormatting>
  <conditionalFormatting sqref="G13:H13">
    <cfRule type="containsBlanks" dxfId="16" priority="3">
      <formula>LEN(TRIM(G13))=0</formula>
    </cfRule>
    <cfRule type="containsBlanks" priority="4">
      <formula>LEN(TRIM(G13))=0</formula>
    </cfRule>
  </conditionalFormatting>
  <conditionalFormatting sqref="G28:H28">
    <cfRule type="containsBlanks" dxfId="15" priority="2">
      <formula>LEN(TRIM(G28))=0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1CCB678F-4936-4987-A5E8-2339D6FD60F4}">
            <xm:f>LEN(TRIM(K!G23))=0</xm:f>
            <x14:dxf>
              <fill>
                <patternFill>
                  <bgColor rgb="FFFFFF99"/>
                </patternFill>
              </fill>
            </x14:dxf>
          </x14:cfRule>
          <xm:sqref>G27:H27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04"/>
  <sheetViews>
    <sheetView zoomScale="85" zoomScaleNormal="85" workbookViewId="0">
      <pane ySplit="4" topLeftCell="A5" activePane="bottomLeft" state="frozen"/>
      <selection activeCell="C31" sqref="C31"/>
      <selection pane="bottomLeft" activeCell="I5" sqref="I5:I27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86" customWidth="1"/>
    <col min="6" max="6" width="15.625" style="168" customWidth="1"/>
    <col min="7" max="8" width="12.625" style="168" customWidth="1"/>
    <col min="9" max="9" width="15.625" style="292" customWidth="1"/>
    <col min="10" max="15" width="11.125" style="292" customWidth="1"/>
    <col min="16" max="16" width="15.625" style="168" customWidth="1"/>
    <col min="17" max="17" width="31.5" style="86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274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7" t="s">
        <v>503</v>
      </c>
    </row>
    <row r="2" spans="1:17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267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171"/>
    </row>
    <row r="3" spans="1:17" s="2" customFormat="1" x14ac:dyDescent="0.25">
      <c r="A3" s="312" t="s">
        <v>211</v>
      </c>
      <c r="B3" s="313"/>
      <c r="C3" s="314"/>
      <c r="D3" s="145" t="s">
        <v>68</v>
      </c>
      <c r="E3" s="161"/>
      <c r="F3" s="166"/>
      <c r="G3" s="166"/>
      <c r="H3" s="166"/>
      <c r="I3" s="268"/>
      <c r="J3" s="268"/>
      <c r="K3" s="268"/>
      <c r="L3" s="268"/>
      <c r="M3" s="268"/>
      <c r="N3" s="268"/>
      <c r="O3" s="268"/>
      <c r="P3" s="12"/>
      <c r="Q3" s="258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269"/>
      <c r="J4" s="269"/>
      <c r="K4" s="269"/>
      <c r="L4" s="269"/>
      <c r="M4" s="269"/>
      <c r="N4" s="269"/>
      <c r="O4" s="269"/>
      <c r="P4" s="13">
        <f>SUM(P5:P27)</f>
        <v>0</v>
      </c>
      <c r="Q4" s="259"/>
    </row>
    <row r="5" spans="1:17" s="180" customFormat="1" ht="32.25" thickTop="1" x14ac:dyDescent="0.25">
      <c r="A5" s="7" t="s">
        <v>97</v>
      </c>
      <c r="B5" s="8" t="s">
        <v>279</v>
      </c>
      <c r="C5" s="8" t="s">
        <v>279</v>
      </c>
      <c r="D5" s="147" t="s">
        <v>562</v>
      </c>
      <c r="E5" s="176" t="s">
        <v>0</v>
      </c>
      <c r="F5" s="177">
        <f>G5+H5</f>
        <v>0</v>
      </c>
      <c r="G5" s="177"/>
      <c r="H5" s="177"/>
      <c r="I5" s="289">
        <f>SUM(J5:O5)</f>
        <v>367</v>
      </c>
      <c r="J5" s="289">
        <v>85</v>
      </c>
      <c r="K5" s="289">
        <v>65</v>
      </c>
      <c r="L5" s="289">
        <v>75</v>
      </c>
      <c r="M5" s="289">
        <v>62</v>
      </c>
      <c r="N5" s="289">
        <v>68</v>
      </c>
      <c r="O5" s="289">
        <v>12</v>
      </c>
      <c r="P5" s="179">
        <f t="shared" ref="P5:P27" si="0">I5*F5</f>
        <v>0</v>
      </c>
      <c r="Q5" s="260"/>
    </row>
    <row r="6" spans="1:17" s="180" customFormat="1" ht="31.5" x14ac:dyDescent="0.25">
      <c r="A6" s="9" t="s">
        <v>98</v>
      </c>
      <c r="B6" s="6" t="s">
        <v>279</v>
      </c>
      <c r="C6" s="6" t="s">
        <v>279</v>
      </c>
      <c r="D6" s="148" t="s">
        <v>563</v>
      </c>
      <c r="E6" s="181" t="s">
        <v>0</v>
      </c>
      <c r="F6" s="182">
        <f t="shared" ref="F6:F27" si="1">G6+H6</f>
        <v>0</v>
      </c>
      <c r="G6" s="182"/>
      <c r="H6" s="182"/>
      <c r="I6" s="290">
        <f t="shared" ref="I6:I27" si="2">SUM(J6:O6)</f>
        <v>27</v>
      </c>
      <c r="J6" s="290">
        <v>7</v>
      </c>
      <c r="K6" s="290">
        <v>2</v>
      </c>
      <c r="L6" s="290">
        <v>11</v>
      </c>
      <c r="M6" s="290">
        <v>4</v>
      </c>
      <c r="N6" s="290">
        <v>2</v>
      </c>
      <c r="O6" s="290">
        <v>1</v>
      </c>
      <c r="P6" s="184">
        <f t="shared" si="0"/>
        <v>0</v>
      </c>
      <c r="Q6" s="248"/>
    </row>
    <row r="7" spans="1:17" s="180" customFormat="1" ht="31.5" x14ac:dyDescent="0.25">
      <c r="A7" s="9" t="s">
        <v>99</v>
      </c>
      <c r="B7" s="6" t="s">
        <v>279</v>
      </c>
      <c r="C7" s="6" t="s">
        <v>279</v>
      </c>
      <c r="D7" s="148" t="s">
        <v>564</v>
      </c>
      <c r="E7" s="181" t="s">
        <v>0</v>
      </c>
      <c r="F7" s="182">
        <f t="shared" si="1"/>
        <v>0</v>
      </c>
      <c r="G7" s="182"/>
      <c r="H7" s="182"/>
      <c r="I7" s="290">
        <f t="shared" si="2"/>
        <v>26</v>
      </c>
      <c r="J7" s="290">
        <v>3</v>
      </c>
      <c r="K7" s="290">
        <v>9</v>
      </c>
      <c r="L7" s="290">
        <v>2</v>
      </c>
      <c r="M7" s="290">
        <v>5</v>
      </c>
      <c r="N7" s="290">
        <v>7</v>
      </c>
      <c r="O7" s="290">
        <v>0</v>
      </c>
      <c r="P7" s="184">
        <f t="shared" si="0"/>
        <v>0</v>
      </c>
      <c r="Q7" s="248"/>
    </row>
    <row r="8" spans="1:17" s="180" customFormat="1" ht="31.5" x14ac:dyDescent="0.25">
      <c r="A8" s="9" t="s">
        <v>100</v>
      </c>
      <c r="B8" s="6" t="s">
        <v>279</v>
      </c>
      <c r="C8" s="6" t="s">
        <v>279</v>
      </c>
      <c r="D8" s="148" t="s">
        <v>565</v>
      </c>
      <c r="E8" s="181" t="s">
        <v>0</v>
      </c>
      <c r="F8" s="182">
        <f t="shared" si="1"/>
        <v>0</v>
      </c>
      <c r="G8" s="182"/>
      <c r="H8" s="182"/>
      <c r="I8" s="290">
        <f t="shared" si="2"/>
        <v>6</v>
      </c>
      <c r="J8" s="290">
        <v>2</v>
      </c>
      <c r="K8" s="290">
        <v>0</v>
      </c>
      <c r="L8" s="290">
        <v>0</v>
      </c>
      <c r="M8" s="290">
        <v>1</v>
      </c>
      <c r="N8" s="290">
        <v>3</v>
      </c>
      <c r="O8" s="290">
        <v>0</v>
      </c>
      <c r="P8" s="184">
        <f t="shared" si="0"/>
        <v>0</v>
      </c>
      <c r="Q8" s="248"/>
    </row>
    <row r="9" spans="1:17" s="180" customFormat="1" ht="31.5" x14ac:dyDescent="0.25">
      <c r="A9" s="9" t="s">
        <v>101</v>
      </c>
      <c r="B9" s="6" t="s">
        <v>279</v>
      </c>
      <c r="C9" s="6" t="s">
        <v>279</v>
      </c>
      <c r="D9" s="148" t="s">
        <v>566</v>
      </c>
      <c r="E9" s="181" t="s">
        <v>0</v>
      </c>
      <c r="F9" s="182">
        <f t="shared" si="1"/>
        <v>0</v>
      </c>
      <c r="G9" s="182"/>
      <c r="H9" s="182"/>
      <c r="I9" s="290">
        <f t="shared" si="2"/>
        <v>72</v>
      </c>
      <c r="J9" s="290">
        <v>22</v>
      </c>
      <c r="K9" s="290">
        <v>5</v>
      </c>
      <c r="L9" s="290">
        <v>0</v>
      </c>
      <c r="M9" s="290">
        <v>15</v>
      </c>
      <c r="N9" s="290">
        <v>0</v>
      </c>
      <c r="O9" s="290">
        <v>30</v>
      </c>
      <c r="P9" s="184">
        <f t="shared" si="0"/>
        <v>0</v>
      </c>
      <c r="Q9" s="248"/>
    </row>
    <row r="10" spans="1:17" s="180" customFormat="1" ht="31.5" x14ac:dyDescent="0.25">
      <c r="A10" s="9" t="s">
        <v>102</v>
      </c>
      <c r="B10" s="6" t="s">
        <v>279</v>
      </c>
      <c r="C10" s="6" t="s">
        <v>279</v>
      </c>
      <c r="D10" s="148" t="s">
        <v>567</v>
      </c>
      <c r="E10" s="181" t="s">
        <v>66</v>
      </c>
      <c r="F10" s="182">
        <f t="shared" si="1"/>
        <v>0</v>
      </c>
      <c r="G10" s="182"/>
      <c r="H10" s="182"/>
      <c r="I10" s="290">
        <f t="shared" si="2"/>
        <v>125</v>
      </c>
      <c r="J10" s="290">
        <v>25</v>
      </c>
      <c r="K10" s="290">
        <v>10</v>
      </c>
      <c r="L10" s="290">
        <v>0</v>
      </c>
      <c r="M10" s="290">
        <v>30</v>
      </c>
      <c r="N10" s="290">
        <v>0</v>
      </c>
      <c r="O10" s="290">
        <v>60</v>
      </c>
      <c r="P10" s="184">
        <f t="shared" si="0"/>
        <v>0</v>
      </c>
      <c r="Q10" s="248"/>
    </row>
    <row r="11" spans="1:17" s="180" customFormat="1" ht="31.5" x14ac:dyDescent="0.25">
      <c r="A11" s="9" t="s">
        <v>103</v>
      </c>
      <c r="B11" s="6" t="s">
        <v>279</v>
      </c>
      <c r="C11" s="6" t="s">
        <v>279</v>
      </c>
      <c r="D11" s="148" t="s">
        <v>568</v>
      </c>
      <c r="E11" s="181" t="s">
        <v>66</v>
      </c>
      <c r="F11" s="182">
        <f t="shared" si="1"/>
        <v>0</v>
      </c>
      <c r="G11" s="182"/>
      <c r="H11" s="182"/>
      <c r="I11" s="290">
        <f t="shared" si="2"/>
        <v>285</v>
      </c>
      <c r="J11" s="290">
        <v>30</v>
      </c>
      <c r="K11" s="290">
        <v>15</v>
      </c>
      <c r="L11" s="290">
        <v>0</v>
      </c>
      <c r="M11" s="290">
        <v>55</v>
      </c>
      <c r="N11" s="290">
        <v>0</v>
      </c>
      <c r="O11" s="290">
        <v>185</v>
      </c>
      <c r="P11" s="184">
        <f t="shared" si="0"/>
        <v>0</v>
      </c>
      <c r="Q11" s="248"/>
    </row>
    <row r="12" spans="1:17" s="180" customFormat="1" ht="31.5" x14ac:dyDescent="0.25">
      <c r="A12" s="9" t="s">
        <v>104</v>
      </c>
      <c r="B12" s="6" t="s">
        <v>279</v>
      </c>
      <c r="C12" s="6" t="s">
        <v>279</v>
      </c>
      <c r="D12" s="148" t="s">
        <v>569</v>
      </c>
      <c r="E12" s="181" t="s">
        <v>66</v>
      </c>
      <c r="F12" s="182">
        <f t="shared" si="1"/>
        <v>0</v>
      </c>
      <c r="G12" s="182"/>
      <c r="H12" s="182"/>
      <c r="I12" s="290">
        <f t="shared" si="2"/>
        <v>727</v>
      </c>
      <c r="J12" s="290">
        <v>115</v>
      </c>
      <c r="K12" s="290">
        <v>135</v>
      </c>
      <c r="L12" s="290">
        <v>208</v>
      </c>
      <c r="M12" s="290">
        <v>169</v>
      </c>
      <c r="N12" s="290">
        <v>80</v>
      </c>
      <c r="O12" s="290">
        <v>20</v>
      </c>
      <c r="P12" s="184">
        <f t="shared" si="0"/>
        <v>0</v>
      </c>
      <c r="Q12" s="248"/>
    </row>
    <row r="13" spans="1:17" s="180" customFormat="1" ht="31.5" x14ac:dyDescent="0.25">
      <c r="A13" s="9" t="s">
        <v>105</v>
      </c>
      <c r="B13" s="6" t="s">
        <v>279</v>
      </c>
      <c r="C13" s="6" t="s">
        <v>279</v>
      </c>
      <c r="D13" s="148" t="s">
        <v>570</v>
      </c>
      <c r="E13" s="181" t="s">
        <v>66</v>
      </c>
      <c r="F13" s="182">
        <f t="shared" si="1"/>
        <v>0</v>
      </c>
      <c r="G13" s="182"/>
      <c r="H13" s="182"/>
      <c r="I13" s="290">
        <f t="shared" si="2"/>
        <v>200</v>
      </c>
      <c r="J13" s="290">
        <v>48</v>
      </c>
      <c r="K13" s="290">
        <v>56</v>
      </c>
      <c r="L13" s="290">
        <v>30</v>
      </c>
      <c r="M13" s="290">
        <v>52</v>
      </c>
      <c r="N13" s="290">
        <v>14</v>
      </c>
      <c r="O13" s="290">
        <v>0</v>
      </c>
      <c r="P13" s="184">
        <f t="shared" si="0"/>
        <v>0</v>
      </c>
      <c r="Q13" s="248"/>
    </row>
    <row r="14" spans="1:17" s="180" customFormat="1" ht="31.5" x14ac:dyDescent="0.25">
      <c r="A14" s="9" t="s">
        <v>106</v>
      </c>
      <c r="B14" s="6" t="s">
        <v>279</v>
      </c>
      <c r="C14" s="6" t="s">
        <v>279</v>
      </c>
      <c r="D14" s="148" t="s">
        <v>571</v>
      </c>
      <c r="E14" s="181" t="s">
        <v>66</v>
      </c>
      <c r="F14" s="182">
        <f t="shared" si="1"/>
        <v>0</v>
      </c>
      <c r="G14" s="182"/>
      <c r="H14" s="182"/>
      <c r="I14" s="290">
        <f t="shared" si="2"/>
        <v>110</v>
      </c>
      <c r="J14" s="290">
        <v>35</v>
      </c>
      <c r="K14" s="290">
        <v>15</v>
      </c>
      <c r="L14" s="290">
        <v>15</v>
      </c>
      <c r="M14" s="290">
        <v>30</v>
      </c>
      <c r="N14" s="290">
        <v>15</v>
      </c>
      <c r="O14" s="290">
        <v>0</v>
      </c>
      <c r="P14" s="184">
        <f t="shared" si="0"/>
        <v>0</v>
      </c>
      <c r="Q14" s="248"/>
    </row>
    <row r="15" spans="1:17" s="185" customFormat="1" x14ac:dyDescent="0.25">
      <c r="A15" s="9" t="s">
        <v>107</v>
      </c>
      <c r="B15" s="6" t="s">
        <v>279</v>
      </c>
      <c r="C15" s="6" t="s">
        <v>279</v>
      </c>
      <c r="D15" s="148" t="s">
        <v>572</v>
      </c>
      <c r="E15" s="181" t="s">
        <v>66</v>
      </c>
      <c r="F15" s="182">
        <f t="shared" si="1"/>
        <v>0</v>
      </c>
      <c r="G15" s="182"/>
      <c r="H15" s="182"/>
      <c r="I15" s="290">
        <f t="shared" si="2"/>
        <v>85</v>
      </c>
      <c r="J15" s="290">
        <v>30</v>
      </c>
      <c r="K15" s="290">
        <v>0</v>
      </c>
      <c r="L15" s="290">
        <v>0</v>
      </c>
      <c r="M15" s="290">
        <v>55</v>
      </c>
      <c r="N15" s="290">
        <v>0</v>
      </c>
      <c r="O15" s="290">
        <v>0</v>
      </c>
      <c r="P15" s="184">
        <f t="shared" si="0"/>
        <v>0</v>
      </c>
      <c r="Q15" s="248"/>
    </row>
    <row r="16" spans="1:17" s="185" customFormat="1" x14ac:dyDescent="0.25">
      <c r="A16" s="9" t="s">
        <v>108</v>
      </c>
      <c r="B16" s="6" t="s">
        <v>279</v>
      </c>
      <c r="C16" s="6" t="s">
        <v>279</v>
      </c>
      <c r="D16" s="148" t="s">
        <v>573</v>
      </c>
      <c r="E16" s="159" t="s">
        <v>66</v>
      </c>
      <c r="F16" s="182">
        <f t="shared" si="1"/>
        <v>0</v>
      </c>
      <c r="G16" s="182"/>
      <c r="H16" s="182"/>
      <c r="I16" s="290">
        <f t="shared" si="2"/>
        <v>7</v>
      </c>
      <c r="J16" s="290">
        <v>2</v>
      </c>
      <c r="K16" s="290">
        <v>0</v>
      </c>
      <c r="L16" s="290">
        <v>0</v>
      </c>
      <c r="M16" s="290">
        <v>5</v>
      </c>
      <c r="N16" s="290">
        <v>0</v>
      </c>
      <c r="O16" s="290">
        <v>0</v>
      </c>
      <c r="P16" s="184">
        <f t="shared" si="0"/>
        <v>0</v>
      </c>
      <c r="Q16" s="261"/>
    </row>
    <row r="17" spans="1:17" s="185" customFormat="1" x14ac:dyDescent="0.25">
      <c r="A17" s="9" t="s">
        <v>146</v>
      </c>
      <c r="B17" s="6" t="s">
        <v>279</v>
      </c>
      <c r="C17" s="6" t="s">
        <v>279</v>
      </c>
      <c r="D17" s="148" t="s">
        <v>574</v>
      </c>
      <c r="E17" s="159" t="s">
        <v>66</v>
      </c>
      <c r="F17" s="182">
        <f t="shared" si="1"/>
        <v>0</v>
      </c>
      <c r="G17" s="182"/>
      <c r="H17" s="182"/>
      <c r="I17" s="290">
        <f t="shared" si="2"/>
        <v>41</v>
      </c>
      <c r="J17" s="290">
        <v>16</v>
      </c>
      <c r="K17" s="290">
        <v>0</v>
      </c>
      <c r="L17" s="290">
        <v>0</v>
      </c>
      <c r="M17" s="290">
        <v>25</v>
      </c>
      <c r="N17" s="290">
        <v>0</v>
      </c>
      <c r="O17" s="290">
        <v>0</v>
      </c>
      <c r="P17" s="184">
        <f t="shared" si="0"/>
        <v>0</v>
      </c>
      <c r="Q17" s="261"/>
    </row>
    <row r="18" spans="1:17" s="185" customFormat="1" x14ac:dyDescent="0.25">
      <c r="A18" s="9" t="s">
        <v>147</v>
      </c>
      <c r="B18" s="6" t="s">
        <v>279</v>
      </c>
      <c r="C18" s="6" t="s">
        <v>279</v>
      </c>
      <c r="D18" s="148" t="s">
        <v>265</v>
      </c>
      <c r="E18" s="159" t="s">
        <v>66</v>
      </c>
      <c r="F18" s="182">
        <f t="shared" si="1"/>
        <v>0</v>
      </c>
      <c r="G18" s="182"/>
      <c r="H18" s="182"/>
      <c r="I18" s="290">
        <f t="shared" si="2"/>
        <v>41</v>
      </c>
      <c r="J18" s="290">
        <v>16</v>
      </c>
      <c r="K18" s="290">
        <v>0</v>
      </c>
      <c r="L18" s="290">
        <v>0</v>
      </c>
      <c r="M18" s="290">
        <v>25</v>
      </c>
      <c r="N18" s="290">
        <v>0</v>
      </c>
      <c r="O18" s="290">
        <v>0</v>
      </c>
      <c r="P18" s="184">
        <f t="shared" si="0"/>
        <v>0</v>
      </c>
      <c r="Q18" s="261"/>
    </row>
    <row r="19" spans="1:17" s="185" customFormat="1" x14ac:dyDescent="0.25">
      <c r="A19" s="9" t="s">
        <v>109</v>
      </c>
      <c r="B19" s="6" t="s">
        <v>279</v>
      </c>
      <c r="C19" s="6" t="s">
        <v>279</v>
      </c>
      <c r="D19" s="148" t="s">
        <v>575</v>
      </c>
      <c r="E19" s="159" t="s">
        <v>66</v>
      </c>
      <c r="F19" s="182">
        <f t="shared" si="1"/>
        <v>0</v>
      </c>
      <c r="G19" s="182"/>
      <c r="H19" s="182"/>
      <c r="I19" s="290">
        <f t="shared" si="2"/>
        <v>41</v>
      </c>
      <c r="J19" s="290">
        <v>16</v>
      </c>
      <c r="K19" s="290">
        <v>0</v>
      </c>
      <c r="L19" s="290">
        <v>0</v>
      </c>
      <c r="M19" s="290">
        <v>25</v>
      </c>
      <c r="N19" s="290">
        <v>0</v>
      </c>
      <c r="O19" s="290">
        <v>0</v>
      </c>
      <c r="P19" s="184">
        <f t="shared" si="0"/>
        <v>0</v>
      </c>
      <c r="Q19" s="261"/>
    </row>
    <row r="20" spans="1:17" s="185" customFormat="1" x14ac:dyDescent="0.25">
      <c r="A20" s="9" t="s">
        <v>110</v>
      </c>
      <c r="B20" s="6" t="s">
        <v>279</v>
      </c>
      <c r="C20" s="6" t="s">
        <v>279</v>
      </c>
      <c r="D20" s="148" t="s">
        <v>576</v>
      </c>
      <c r="E20" s="159" t="s">
        <v>66</v>
      </c>
      <c r="F20" s="182">
        <f t="shared" si="1"/>
        <v>0</v>
      </c>
      <c r="G20" s="182"/>
      <c r="H20" s="182"/>
      <c r="I20" s="290">
        <f t="shared" si="2"/>
        <v>190</v>
      </c>
      <c r="J20" s="290">
        <v>40</v>
      </c>
      <c r="K20" s="290">
        <v>75</v>
      </c>
      <c r="L20" s="290">
        <v>75</v>
      </c>
      <c r="M20" s="290">
        <v>0</v>
      </c>
      <c r="N20" s="290">
        <v>0</v>
      </c>
      <c r="O20" s="290">
        <v>0</v>
      </c>
      <c r="P20" s="184">
        <f t="shared" si="0"/>
        <v>0</v>
      </c>
      <c r="Q20" s="261"/>
    </row>
    <row r="21" spans="1:17" s="185" customFormat="1" x14ac:dyDescent="0.25">
      <c r="A21" s="9" t="s">
        <v>111</v>
      </c>
      <c r="B21" s="6" t="s">
        <v>279</v>
      </c>
      <c r="C21" s="6" t="s">
        <v>279</v>
      </c>
      <c r="D21" s="148" t="s">
        <v>577</v>
      </c>
      <c r="E21" s="159" t="s">
        <v>66</v>
      </c>
      <c r="F21" s="182">
        <f t="shared" si="1"/>
        <v>0</v>
      </c>
      <c r="G21" s="182"/>
      <c r="H21" s="182"/>
      <c r="I21" s="290">
        <f t="shared" si="2"/>
        <v>100</v>
      </c>
      <c r="J21" s="290">
        <v>20</v>
      </c>
      <c r="K21" s="290">
        <v>40</v>
      </c>
      <c r="L21" s="290">
        <v>40</v>
      </c>
      <c r="M21" s="290">
        <v>0</v>
      </c>
      <c r="N21" s="290">
        <v>0</v>
      </c>
      <c r="O21" s="290">
        <v>0</v>
      </c>
      <c r="P21" s="184">
        <f t="shared" si="0"/>
        <v>0</v>
      </c>
      <c r="Q21" s="261"/>
    </row>
    <row r="22" spans="1:17" s="185" customFormat="1" x14ac:dyDescent="0.25">
      <c r="A22" s="9" t="s">
        <v>112</v>
      </c>
      <c r="B22" s="6" t="s">
        <v>279</v>
      </c>
      <c r="C22" s="6" t="s">
        <v>279</v>
      </c>
      <c r="D22" s="148" t="s">
        <v>265</v>
      </c>
      <c r="E22" s="159" t="s">
        <v>66</v>
      </c>
      <c r="F22" s="182">
        <f t="shared" si="1"/>
        <v>0</v>
      </c>
      <c r="G22" s="182"/>
      <c r="H22" s="182"/>
      <c r="I22" s="290">
        <f t="shared" si="2"/>
        <v>100</v>
      </c>
      <c r="J22" s="290">
        <v>20</v>
      </c>
      <c r="K22" s="290">
        <v>40</v>
      </c>
      <c r="L22" s="290">
        <v>40</v>
      </c>
      <c r="M22" s="290">
        <v>0</v>
      </c>
      <c r="N22" s="290">
        <v>0</v>
      </c>
      <c r="O22" s="290">
        <v>0</v>
      </c>
      <c r="P22" s="184">
        <f t="shared" si="0"/>
        <v>0</v>
      </c>
      <c r="Q22" s="261"/>
    </row>
    <row r="23" spans="1:17" s="185" customFormat="1" x14ac:dyDescent="0.25">
      <c r="A23" s="9" t="s">
        <v>113</v>
      </c>
      <c r="B23" s="6" t="s">
        <v>279</v>
      </c>
      <c r="C23" s="6" t="s">
        <v>279</v>
      </c>
      <c r="D23" s="148" t="s">
        <v>575</v>
      </c>
      <c r="E23" s="159" t="s">
        <v>66</v>
      </c>
      <c r="F23" s="182">
        <f t="shared" si="1"/>
        <v>0</v>
      </c>
      <c r="G23" s="182"/>
      <c r="H23" s="182"/>
      <c r="I23" s="290">
        <f t="shared" si="2"/>
        <v>100</v>
      </c>
      <c r="J23" s="290">
        <v>20</v>
      </c>
      <c r="K23" s="290">
        <v>40</v>
      </c>
      <c r="L23" s="290">
        <v>40</v>
      </c>
      <c r="M23" s="290">
        <v>0</v>
      </c>
      <c r="N23" s="290">
        <v>0</v>
      </c>
      <c r="O23" s="290">
        <v>0</v>
      </c>
      <c r="P23" s="184">
        <f t="shared" si="0"/>
        <v>0</v>
      </c>
      <c r="Q23" s="261"/>
    </row>
    <row r="24" spans="1:17" s="185" customFormat="1" x14ac:dyDescent="0.25">
      <c r="A24" s="9" t="s">
        <v>114</v>
      </c>
      <c r="B24" s="6" t="s">
        <v>279</v>
      </c>
      <c r="C24" s="6" t="s">
        <v>279</v>
      </c>
      <c r="D24" s="148" t="s">
        <v>266</v>
      </c>
      <c r="E24" s="159" t="s">
        <v>66</v>
      </c>
      <c r="F24" s="182">
        <f t="shared" si="1"/>
        <v>0</v>
      </c>
      <c r="G24" s="182"/>
      <c r="H24" s="182"/>
      <c r="I24" s="290">
        <f t="shared" si="2"/>
        <v>4</v>
      </c>
      <c r="J24" s="290">
        <v>0</v>
      </c>
      <c r="K24" s="290">
        <v>2</v>
      </c>
      <c r="L24" s="290">
        <v>2</v>
      </c>
      <c r="M24" s="290">
        <v>0</v>
      </c>
      <c r="N24" s="290">
        <v>0</v>
      </c>
      <c r="O24" s="290">
        <v>0</v>
      </c>
      <c r="P24" s="184">
        <f t="shared" si="0"/>
        <v>0</v>
      </c>
      <c r="Q24" s="261"/>
    </row>
    <row r="25" spans="1:17" s="185" customFormat="1" x14ac:dyDescent="0.25">
      <c r="A25" s="9" t="s">
        <v>115</v>
      </c>
      <c r="B25" s="6" t="s">
        <v>279</v>
      </c>
      <c r="C25" s="6" t="s">
        <v>279</v>
      </c>
      <c r="D25" s="148" t="s">
        <v>165</v>
      </c>
      <c r="E25" s="159" t="s">
        <v>0</v>
      </c>
      <c r="F25" s="182">
        <f t="shared" si="1"/>
        <v>0</v>
      </c>
      <c r="G25" s="182"/>
      <c r="H25" s="182"/>
      <c r="I25" s="290">
        <f t="shared" si="2"/>
        <v>24</v>
      </c>
      <c r="J25" s="290">
        <v>0</v>
      </c>
      <c r="K25" s="290">
        <v>0</v>
      </c>
      <c r="L25" s="290">
        <v>0</v>
      </c>
      <c r="M25" s="290">
        <v>0</v>
      </c>
      <c r="N25" s="290">
        <v>0</v>
      </c>
      <c r="O25" s="290">
        <v>24</v>
      </c>
      <c r="P25" s="184">
        <f t="shared" si="0"/>
        <v>0</v>
      </c>
      <c r="Q25" s="261"/>
    </row>
    <row r="26" spans="1:17" s="185" customFormat="1" ht="34.5" customHeight="1" x14ac:dyDescent="0.25">
      <c r="A26" s="9" t="s">
        <v>116</v>
      </c>
      <c r="B26" s="6" t="s">
        <v>279</v>
      </c>
      <c r="C26" s="6" t="s">
        <v>279</v>
      </c>
      <c r="D26" s="148" t="s">
        <v>578</v>
      </c>
      <c r="E26" s="159" t="s">
        <v>0</v>
      </c>
      <c r="F26" s="182">
        <f t="shared" si="1"/>
        <v>0</v>
      </c>
      <c r="G26" s="182"/>
      <c r="H26" s="182"/>
      <c r="I26" s="290">
        <f t="shared" si="2"/>
        <v>140</v>
      </c>
      <c r="J26" s="290">
        <v>50</v>
      </c>
      <c r="K26" s="290">
        <v>25</v>
      </c>
      <c r="L26" s="290">
        <v>20</v>
      </c>
      <c r="M26" s="290">
        <v>45</v>
      </c>
      <c r="N26" s="290">
        <v>0</v>
      </c>
      <c r="O26" s="290">
        <v>0</v>
      </c>
      <c r="P26" s="184">
        <f t="shared" si="0"/>
        <v>0</v>
      </c>
      <c r="Q26" s="261"/>
    </row>
    <row r="27" spans="1:17" s="185" customFormat="1" ht="16.5" thickBot="1" x14ac:dyDescent="0.3">
      <c r="A27" s="10" t="s">
        <v>117</v>
      </c>
      <c r="B27" s="11" t="s">
        <v>279</v>
      </c>
      <c r="C27" s="11" t="s">
        <v>279</v>
      </c>
      <c r="D27" s="149" t="s">
        <v>178</v>
      </c>
      <c r="E27" s="160" t="s">
        <v>0</v>
      </c>
      <c r="F27" s="187">
        <f t="shared" si="1"/>
        <v>0</v>
      </c>
      <c r="G27" s="187"/>
      <c r="H27" s="187"/>
      <c r="I27" s="291">
        <f t="shared" si="2"/>
        <v>6</v>
      </c>
      <c r="J27" s="291">
        <v>1</v>
      </c>
      <c r="K27" s="291">
        <v>1</v>
      </c>
      <c r="L27" s="291">
        <v>1</v>
      </c>
      <c r="M27" s="291">
        <v>1</v>
      </c>
      <c r="N27" s="291">
        <v>1</v>
      </c>
      <c r="O27" s="291">
        <v>1</v>
      </c>
      <c r="P27" s="189">
        <f t="shared" si="0"/>
        <v>0</v>
      </c>
      <c r="Q27" s="262"/>
    </row>
    <row r="28" spans="1:17" s="185" customFormat="1" ht="16.5" thickTop="1" x14ac:dyDescent="0.25">
      <c r="A28" s="144"/>
      <c r="B28" s="144"/>
      <c r="C28" s="144"/>
      <c r="D28" s="150"/>
      <c r="E28" s="144"/>
      <c r="F28" s="190"/>
      <c r="G28" s="190"/>
      <c r="H28" s="190"/>
      <c r="I28" s="292"/>
      <c r="J28" s="292"/>
      <c r="K28" s="292"/>
      <c r="L28" s="292"/>
      <c r="M28" s="292"/>
      <c r="N28" s="292"/>
      <c r="O28" s="292"/>
      <c r="P28" s="190"/>
      <c r="Q28" s="144"/>
    </row>
    <row r="29" spans="1:17" s="185" customFormat="1" x14ac:dyDescent="0.25">
      <c r="A29" s="144"/>
      <c r="B29" s="144"/>
      <c r="C29" s="144"/>
      <c r="D29" s="150"/>
      <c r="E29" s="144"/>
      <c r="F29" s="190"/>
      <c r="G29" s="190"/>
      <c r="H29" s="190"/>
      <c r="I29" s="292"/>
      <c r="J29" s="292"/>
      <c r="K29" s="292"/>
      <c r="L29" s="292"/>
      <c r="M29" s="292"/>
      <c r="N29" s="292"/>
      <c r="O29" s="292"/>
      <c r="P29" s="190"/>
      <c r="Q29" s="144"/>
    </row>
    <row r="30" spans="1:17" s="185" customFormat="1" x14ac:dyDescent="0.25">
      <c r="A30" s="144"/>
      <c r="B30" s="144"/>
      <c r="C30" s="144"/>
      <c r="D30" s="150"/>
      <c r="E30" s="144"/>
      <c r="F30" s="190"/>
      <c r="G30" s="190"/>
      <c r="H30" s="190"/>
      <c r="I30" s="292"/>
      <c r="J30" s="292"/>
      <c r="K30" s="292"/>
      <c r="L30" s="292"/>
      <c r="M30" s="292"/>
      <c r="N30" s="292"/>
      <c r="O30" s="292"/>
      <c r="P30" s="190"/>
      <c r="Q30" s="144"/>
    </row>
    <row r="31" spans="1:17" s="185" customFormat="1" x14ac:dyDescent="0.25">
      <c r="A31" s="144"/>
      <c r="B31" s="144"/>
      <c r="C31" s="144"/>
      <c r="D31" s="150"/>
      <c r="E31" s="144"/>
      <c r="F31" s="190"/>
      <c r="G31" s="190"/>
      <c r="H31" s="190"/>
      <c r="I31" s="292"/>
      <c r="J31" s="292"/>
      <c r="K31" s="292"/>
      <c r="L31" s="292"/>
      <c r="M31" s="292"/>
      <c r="N31" s="292"/>
      <c r="O31" s="292"/>
      <c r="P31" s="190"/>
      <c r="Q31" s="144"/>
    </row>
    <row r="32" spans="1:17" s="185" customFormat="1" x14ac:dyDescent="0.25">
      <c r="A32" s="144"/>
      <c r="B32" s="144"/>
      <c r="C32" s="144"/>
      <c r="D32" s="150"/>
      <c r="E32" s="144"/>
      <c r="F32" s="190"/>
      <c r="G32" s="190"/>
      <c r="H32" s="190"/>
      <c r="I32" s="292"/>
      <c r="J32" s="292"/>
      <c r="K32" s="292"/>
      <c r="L32" s="292"/>
      <c r="M32" s="292"/>
      <c r="N32" s="292"/>
      <c r="O32" s="292"/>
      <c r="P32" s="190"/>
      <c r="Q32" s="144"/>
    </row>
    <row r="33" spans="1:17" s="185" customFormat="1" x14ac:dyDescent="0.25">
      <c r="A33" s="144"/>
      <c r="B33" s="144"/>
      <c r="C33" s="144"/>
      <c r="D33" s="150"/>
      <c r="E33" s="144"/>
      <c r="F33" s="190"/>
      <c r="G33" s="190"/>
      <c r="H33" s="190"/>
      <c r="I33" s="292"/>
      <c r="J33" s="292"/>
      <c r="K33" s="292"/>
      <c r="L33" s="292"/>
      <c r="M33" s="292"/>
      <c r="N33" s="292"/>
      <c r="O33" s="292"/>
      <c r="P33" s="190"/>
      <c r="Q33" s="144"/>
    </row>
    <row r="34" spans="1:17" s="185" customFormat="1" x14ac:dyDescent="0.25">
      <c r="A34" s="144"/>
      <c r="B34" s="144"/>
      <c r="C34" s="144"/>
      <c r="D34" s="150"/>
      <c r="E34" s="144"/>
      <c r="F34" s="190"/>
      <c r="G34" s="190"/>
      <c r="H34" s="190"/>
      <c r="I34" s="292"/>
      <c r="J34" s="292"/>
      <c r="K34" s="292"/>
      <c r="L34" s="292"/>
      <c r="M34" s="292"/>
      <c r="N34" s="292"/>
      <c r="O34" s="292"/>
      <c r="P34" s="190"/>
      <c r="Q34" s="144"/>
    </row>
    <row r="35" spans="1:17" s="185" customFormat="1" x14ac:dyDescent="0.25">
      <c r="A35" s="144"/>
      <c r="B35" s="144"/>
      <c r="C35" s="144"/>
      <c r="D35" s="150"/>
      <c r="E35" s="144"/>
      <c r="F35" s="190"/>
      <c r="G35" s="190"/>
      <c r="H35" s="190"/>
      <c r="I35" s="292"/>
      <c r="J35" s="292"/>
      <c r="K35" s="292"/>
      <c r="L35" s="292"/>
      <c r="M35" s="292"/>
      <c r="N35" s="292"/>
      <c r="O35" s="292"/>
      <c r="P35" s="190"/>
      <c r="Q35" s="144"/>
    </row>
    <row r="36" spans="1:17" s="185" customFormat="1" x14ac:dyDescent="0.25">
      <c r="A36" s="144"/>
      <c r="B36" s="144"/>
      <c r="C36" s="144"/>
      <c r="D36" s="150"/>
      <c r="E36" s="144"/>
      <c r="F36" s="190"/>
      <c r="G36" s="190"/>
      <c r="H36" s="190"/>
      <c r="I36" s="292"/>
      <c r="J36" s="292"/>
      <c r="K36" s="292"/>
      <c r="L36" s="292"/>
      <c r="M36" s="292"/>
      <c r="N36" s="292"/>
      <c r="O36" s="292"/>
      <c r="P36" s="190"/>
      <c r="Q36" s="144"/>
    </row>
    <row r="37" spans="1:17" s="185" customFormat="1" x14ac:dyDescent="0.25">
      <c r="A37" s="144"/>
      <c r="B37" s="144"/>
      <c r="C37" s="144"/>
      <c r="D37" s="150"/>
      <c r="E37" s="144"/>
      <c r="F37" s="190"/>
      <c r="G37" s="190"/>
      <c r="H37" s="190"/>
      <c r="I37" s="292"/>
      <c r="J37" s="292"/>
      <c r="K37" s="292"/>
      <c r="L37" s="292"/>
      <c r="M37" s="292"/>
      <c r="N37" s="292"/>
      <c r="O37" s="292"/>
      <c r="P37" s="190"/>
      <c r="Q37" s="144"/>
    </row>
    <row r="38" spans="1:17" s="185" customFormat="1" x14ac:dyDescent="0.25">
      <c r="A38" s="144"/>
      <c r="B38" s="144"/>
      <c r="C38" s="144"/>
      <c r="D38" s="150"/>
      <c r="E38" s="144"/>
      <c r="F38" s="190"/>
      <c r="G38" s="190"/>
      <c r="H38" s="190"/>
      <c r="I38" s="292"/>
      <c r="J38" s="292"/>
      <c r="K38" s="292"/>
      <c r="L38" s="292"/>
      <c r="M38" s="292"/>
      <c r="N38" s="292"/>
      <c r="O38" s="292"/>
      <c r="P38" s="190"/>
      <c r="Q38" s="144"/>
    </row>
    <row r="39" spans="1:17" s="185" customFormat="1" x14ac:dyDescent="0.25">
      <c r="A39" s="144"/>
      <c r="B39" s="144"/>
      <c r="C39" s="144"/>
      <c r="D39" s="150"/>
      <c r="E39" s="144"/>
      <c r="F39" s="190"/>
      <c r="G39" s="190"/>
      <c r="H39" s="190"/>
      <c r="I39" s="292"/>
      <c r="J39" s="292"/>
      <c r="K39" s="292"/>
      <c r="L39" s="292"/>
      <c r="M39" s="292"/>
      <c r="N39" s="292"/>
      <c r="O39" s="292"/>
      <c r="P39" s="190"/>
      <c r="Q39" s="144"/>
    </row>
    <row r="40" spans="1:17" s="185" customFormat="1" x14ac:dyDescent="0.25">
      <c r="A40" s="144"/>
      <c r="B40" s="144"/>
      <c r="C40" s="144"/>
      <c r="D40" s="150"/>
      <c r="E40" s="144"/>
      <c r="F40" s="190"/>
      <c r="G40" s="190"/>
      <c r="H40" s="190"/>
      <c r="I40" s="292"/>
      <c r="J40" s="292"/>
      <c r="K40" s="292"/>
      <c r="L40" s="292"/>
      <c r="M40" s="292"/>
      <c r="N40" s="292"/>
      <c r="O40" s="292"/>
      <c r="P40" s="190"/>
      <c r="Q40" s="144"/>
    </row>
    <row r="41" spans="1:17" s="185" customFormat="1" x14ac:dyDescent="0.25">
      <c r="A41" s="144"/>
      <c r="B41" s="144"/>
      <c r="C41" s="144"/>
      <c r="D41" s="150"/>
      <c r="E41" s="144"/>
      <c r="F41" s="190"/>
      <c r="G41" s="190"/>
      <c r="H41" s="190"/>
      <c r="I41" s="292"/>
      <c r="J41" s="292"/>
      <c r="K41" s="292"/>
      <c r="L41" s="292"/>
      <c r="M41" s="292"/>
      <c r="N41" s="292"/>
      <c r="O41" s="292"/>
      <c r="P41" s="190"/>
      <c r="Q41" s="144"/>
    </row>
    <row r="42" spans="1:17" s="185" customFormat="1" x14ac:dyDescent="0.25">
      <c r="A42" s="144"/>
      <c r="B42" s="144"/>
      <c r="C42" s="144"/>
      <c r="D42" s="150"/>
      <c r="E42" s="144"/>
      <c r="F42" s="190"/>
      <c r="G42" s="190"/>
      <c r="H42" s="190"/>
      <c r="I42" s="292"/>
      <c r="J42" s="292"/>
      <c r="K42" s="292"/>
      <c r="L42" s="292"/>
      <c r="M42" s="292"/>
      <c r="N42" s="292"/>
      <c r="O42" s="292"/>
      <c r="P42" s="190"/>
      <c r="Q42" s="144"/>
    </row>
    <row r="43" spans="1:17" s="185" customFormat="1" x14ac:dyDescent="0.25">
      <c r="A43" s="144"/>
      <c r="B43" s="144"/>
      <c r="C43" s="144"/>
      <c r="D43" s="150"/>
      <c r="E43" s="144"/>
      <c r="F43" s="190"/>
      <c r="G43" s="190"/>
      <c r="H43" s="190"/>
      <c r="I43" s="292"/>
      <c r="J43" s="292"/>
      <c r="K43" s="292"/>
      <c r="L43" s="292"/>
      <c r="M43" s="292"/>
      <c r="N43" s="292"/>
      <c r="O43" s="292"/>
      <c r="P43" s="190"/>
      <c r="Q43" s="144"/>
    </row>
    <row r="44" spans="1:17" s="185" customFormat="1" x14ac:dyDescent="0.25">
      <c r="A44" s="144"/>
      <c r="B44" s="144"/>
      <c r="C44" s="144"/>
      <c r="D44" s="150"/>
      <c r="E44" s="144"/>
      <c r="F44" s="190"/>
      <c r="G44" s="190"/>
      <c r="H44" s="190"/>
      <c r="I44" s="292"/>
      <c r="J44" s="292"/>
      <c r="K44" s="292"/>
      <c r="L44" s="292"/>
      <c r="M44" s="292"/>
      <c r="N44" s="292"/>
      <c r="O44" s="292"/>
      <c r="P44" s="190"/>
      <c r="Q44" s="144"/>
    </row>
    <row r="45" spans="1:17" s="185" customFormat="1" x14ac:dyDescent="0.25">
      <c r="A45" s="144"/>
      <c r="B45" s="144"/>
      <c r="C45" s="144"/>
      <c r="D45" s="150"/>
      <c r="E45" s="144"/>
      <c r="F45" s="190"/>
      <c r="G45" s="190"/>
      <c r="H45" s="190"/>
      <c r="I45" s="292"/>
      <c r="J45" s="292"/>
      <c r="K45" s="292"/>
      <c r="L45" s="292"/>
      <c r="M45" s="292"/>
      <c r="N45" s="292"/>
      <c r="O45" s="292"/>
      <c r="P45" s="190"/>
      <c r="Q45" s="144"/>
    </row>
    <row r="46" spans="1:17" s="185" customFormat="1" x14ac:dyDescent="0.25">
      <c r="A46" s="144"/>
      <c r="B46" s="144"/>
      <c r="C46" s="144"/>
      <c r="D46" s="150"/>
      <c r="E46" s="144"/>
      <c r="F46" s="190"/>
      <c r="G46" s="190"/>
      <c r="H46" s="190"/>
      <c r="I46" s="292"/>
      <c r="J46" s="292"/>
      <c r="K46" s="292"/>
      <c r="L46" s="292"/>
      <c r="M46" s="292"/>
      <c r="N46" s="292"/>
      <c r="O46" s="292"/>
      <c r="P46" s="190"/>
      <c r="Q46" s="144"/>
    </row>
    <row r="47" spans="1:17" s="185" customFormat="1" x14ac:dyDescent="0.25">
      <c r="A47" s="144"/>
      <c r="B47" s="144"/>
      <c r="C47" s="144"/>
      <c r="D47" s="150"/>
      <c r="E47" s="144"/>
      <c r="F47" s="190"/>
      <c r="G47" s="190"/>
      <c r="H47" s="190"/>
      <c r="I47" s="292"/>
      <c r="J47" s="292"/>
      <c r="K47" s="292"/>
      <c r="L47" s="292"/>
      <c r="M47" s="292"/>
      <c r="N47" s="292"/>
      <c r="O47" s="292"/>
      <c r="P47" s="190"/>
      <c r="Q47" s="144"/>
    </row>
    <row r="48" spans="1:17" s="185" customFormat="1" x14ac:dyDescent="0.25">
      <c r="A48" s="144"/>
      <c r="B48" s="144"/>
      <c r="C48" s="144"/>
      <c r="D48" s="150"/>
      <c r="E48" s="144"/>
      <c r="F48" s="190"/>
      <c r="G48" s="190"/>
      <c r="H48" s="190"/>
      <c r="I48" s="292"/>
      <c r="J48" s="292"/>
      <c r="K48" s="292"/>
      <c r="L48" s="292"/>
      <c r="M48" s="292"/>
      <c r="N48" s="292"/>
      <c r="O48" s="292"/>
      <c r="P48" s="190"/>
      <c r="Q48" s="144"/>
    </row>
    <row r="49" spans="1:17" s="185" customFormat="1" x14ac:dyDescent="0.25">
      <c r="A49" s="144"/>
      <c r="B49" s="144"/>
      <c r="C49" s="144"/>
      <c r="D49" s="150"/>
      <c r="E49" s="144"/>
      <c r="F49" s="190"/>
      <c r="G49" s="190"/>
      <c r="H49" s="190"/>
      <c r="I49" s="292"/>
      <c r="J49" s="292"/>
      <c r="K49" s="292"/>
      <c r="L49" s="292"/>
      <c r="M49" s="292"/>
      <c r="N49" s="292"/>
      <c r="O49" s="292"/>
      <c r="P49" s="190"/>
      <c r="Q49" s="144"/>
    </row>
    <row r="50" spans="1:17" s="185" customFormat="1" x14ac:dyDescent="0.25">
      <c r="A50" s="144"/>
      <c r="B50" s="144"/>
      <c r="C50" s="144"/>
      <c r="D50" s="150"/>
      <c r="E50" s="144"/>
      <c r="F50" s="190"/>
      <c r="G50" s="190"/>
      <c r="H50" s="190"/>
      <c r="I50" s="292"/>
      <c r="J50" s="292"/>
      <c r="K50" s="292"/>
      <c r="L50" s="292"/>
      <c r="M50" s="292"/>
      <c r="N50" s="292"/>
      <c r="O50" s="292"/>
      <c r="P50" s="190"/>
      <c r="Q50" s="144"/>
    </row>
    <row r="51" spans="1:17" s="185" customFormat="1" x14ac:dyDescent="0.25">
      <c r="A51" s="144"/>
      <c r="B51" s="144"/>
      <c r="C51" s="144"/>
      <c r="D51" s="150"/>
      <c r="E51" s="144"/>
      <c r="F51" s="190"/>
      <c r="G51" s="190"/>
      <c r="H51" s="190"/>
      <c r="I51" s="292"/>
      <c r="J51" s="292"/>
      <c r="K51" s="292"/>
      <c r="L51" s="292"/>
      <c r="M51" s="292"/>
      <c r="N51" s="292"/>
      <c r="O51" s="292"/>
      <c r="P51" s="190"/>
      <c r="Q51" s="144"/>
    </row>
    <row r="52" spans="1:17" s="185" customFormat="1" x14ac:dyDescent="0.25">
      <c r="A52" s="144"/>
      <c r="B52" s="144"/>
      <c r="C52" s="144"/>
      <c r="D52" s="150"/>
      <c r="E52" s="144"/>
      <c r="F52" s="190"/>
      <c r="G52" s="190"/>
      <c r="H52" s="190"/>
      <c r="I52" s="292"/>
      <c r="J52" s="292"/>
      <c r="K52" s="292"/>
      <c r="L52" s="292"/>
      <c r="M52" s="292"/>
      <c r="N52" s="292"/>
      <c r="O52" s="292"/>
      <c r="P52" s="190"/>
      <c r="Q52" s="144"/>
    </row>
    <row r="53" spans="1:17" s="185" customFormat="1" x14ac:dyDescent="0.25">
      <c r="A53" s="144"/>
      <c r="B53" s="144"/>
      <c r="C53" s="144"/>
      <c r="D53" s="150"/>
      <c r="E53" s="144"/>
      <c r="F53" s="190"/>
      <c r="G53" s="190"/>
      <c r="H53" s="190"/>
      <c r="I53" s="292"/>
      <c r="J53" s="292"/>
      <c r="K53" s="292"/>
      <c r="L53" s="292"/>
      <c r="M53" s="292"/>
      <c r="N53" s="292"/>
      <c r="O53" s="292"/>
      <c r="P53" s="190"/>
      <c r="Q53" s="144"/>
    </row>
    <row r="54" spans="1:17" s="185" customFormat="1" x14ac:dyDescent="0.25">
      <c r="A54" s="144"/>
      <c r="B54" s="144"/>
      <c r="C54" s="144"/>
      <c r="D54" s="150"/>
      <c r="E54" s="144"/>
      <c r="F54" s="190"/>
      <c r="G54" s="190"/>
      <c r="H54" s="190"/>
      <c r="I54" s="292"/>
      <c r="J54" s="292"/>
      <c r="K54" s="292"/>
      <c r="L54" s="292"/>
      <c r="M54" s="292"/>
      <c r="N54" s="292"/>
      <c r="O54" s="292"/>
      <c r="P54" s="190"/>
      <c r="Q54" s="144"/>
    </row>
    <row r="55" spans="1:17" s="185" customFormat="1" x14ac:dyDescent="0.25">
      <c r="A55" s="144"/>
      <c r="B55" s="144"/>
      <c r="C55" s="144"/>
      <c r="D55" s="150"/>
      <c r="E55" s="144"/>
      <c r="F55" s="190"/>
      <c r="G55" s="190"/>
      <c r="H55" s="190"/>
      <c r="I55" s="292"/>
      <c r="J55" s="292"/>
      <c r="K55" s="292"/>
      <c r="L55" s="292"/>
      <c r="M55" s="292"/>
      <c r="N55" s="292"/>
      <c r="O55" s="292"/>
      <c r="P55" s="190"/>
      <c r="Q55" s="144"/>
    </row>
    <row r="56" spans="1:17" s="185" customFormat="1" x14ac:dyDescent="0.25">
      <c r="A56" s="144"/>
      <c r="B56" s="144"/>
      <c r="C56" s="144"/>
      <c r="D56" s="150"/>
      <c r="E56" s="144"/>
      <c r="F56" s="190"/>
      <c r="G56" s="190"/>
      <c r="H56" s="190"/>
      <c r="I56" s="292"/>
      <c r="J56" s="292"/>
      <c r="K56" s="292"/>
      <c r="L56" s="292"/>
      <c r="M56" s="292"/>
      <c r="N56" s="292"/>
      <c r="O56" s="292"/>
      <c r="P56" s="190"/>
      <c r="Q56" s="144"/>
    </row>
    <row r="57" spans="1:17" s="185" customFormat="1" x14ac:dyDescent="0.25">
      <c r="A57" s="144"/>
      <c r="B57" s="144"/>
      <c r="C57" s="144"/>
      <c r="D57" s="150"/>
      <c r="E57" s="144"/>
      <c r="F57" s="190"/>
      <c r="G57" s="190"/>
      <c r="H57" s="190"/>
      <c r="I57" s="292"/>
      <c r="J57" s="292"/>
      <c r="K57" s="292"/>
      <c r="L57" s="292"/>
      <c r="M57" s="292"/>
      <c r="N57" s="292"/>
      <c r="O57" s="292"/>
      <c r="P57" s="190"/>
      <c r="Q57" s="144"/>
    </row>
    <row r="58" spans="1:17" s="185" customFormat="1" x14ac:dyDescent="0.25">
      <c r="A58" s="144"/>
      <c r="B58" s="144"/>
      <c r="C58" s="144"/>
      <c r="D58" s="150"/>
      <c r="E58" s="144"/>
      <c r="F58" s="190"/>
      <c r="G58" s="190"/>
      <c r="H58" s="190"/>
      <c r="I58" s="292"/>
      <c r="J58" s="292"/>
      <c r="K58" s="292"/>
      <c r="L58" s="292"/>
      <c r="M58" s="292"/>
      <c r="N58" s="292"/>
      <c r="O58" s="292"/>
      <c r="P58" s="190"/>
      <c r="Q58" s="144"/>
    </row>
    <row r="59" spans="1:17" s="185" customFormat="1" x14ac:dyDescent="0.25">
      <c r="A59" s="144"/>
      <c r="B59" s="144"/>
      <c r="C59" s="144"/>
      <c r="D59" s="150"/>
      <c r="E59" s="144"/>
      <c r="F59" s="190"/>
      <c r="G59" s="190"/>
      <c r="H59" s="190"/>
      <c r="I59" s="292"/>
      <c r="J59" s="292"/>
      <c r="K59" s="292"/>
      <c r="L59" s="292"/>
      <c r="M59" s="292"/>
      <c r="N59" s="292"/>
      <c r="O59" s="292"/>
      <c r="P59" s="190"/>
      <c r="Q59" s="144"/>
    </row>
    <row r="60" spans="1:17" s="185" customFormat="1" x14ac:dyDescent="0.25">
      <c r="A60" s="144"/>
      <c r="B60" s="144"/>
      <c r="C60" s="144"/>
      <c r="D60" s="150"/>
      <c r="E60" s="144"/>
      <c r="F60" s="190"/>
      <c r="G60" s="190"/>
      <c r="H60" s="190"/>
      <c r="I60" s="292"/>
      <c r="J60" s="292"/>
      <c r="K60" s="292"/>
      <c r="L60" s="292"/>
      <c r="M60" s="292"/>
      <c r="N60" s="292"/>
      <c r="O60" s="292"/>
      <c r="P60" s="190"/>
      <c r="Q60" s="144"/>
    </row>
    <row r="61" spans="1:17" s="185" customFormat="1" x14ac:dyDescent="0.25">
      <c r="A61" s="144"/>
      <c r="B61" s="144"/>
      <c r="C61" s="144"/>
      <c r="D61" s="150"/>
      <c r="E61" s="144"/>
      <c r="F61" s="190"/>
      <c r="G61" s="190"/>
      <c r="H61" s="190"/>
      <c r="I61" s="292"/>
      <c r="J61" s="292"/>
      <c r="K61" s="292"/>
      <c r="L61" s="292"/>
      <c r="M61" s="292"/>
      <c r="N61" s="292"/>
      <c r="O61" s="292"/>
      <c r="P61" s="190"/>
      <c r="Q61" s="144"/>
    </row>
    <row r="62" spans="1:17" s="185" customFormat="1" x14ac:dyDescent="0.25">
      <c r="A62" s="144"/>
      <c r="B62" s="144"/>
      <c r="C62" s="144"/>
      <c r="D62" s="150"/>
      <c r="E62" s="144"/>
      <c r="F62" s="190"/>
      <c r="G62" s="190"/>
      <c r="H62" s="190"/>
      <c r="I62" s="292"/>
      <c r="J62" s="292"/>
      <c r="K62" s="292"/>
      <c r="L62" s="292"/>
      <c r="M62" s="292"/>
      <c r="N62" s="292"/>
      <c r="O62" s="292"/>
      <c r="P62" s="190"/>
      <c r="Q62" s="144"/>
    </row>
    <row r="63" spans="1:17" s="185" customFormat="1" x14ac:dyDescent="0.25">
      <c r="A63" s="144"/>
      <c r="B63" s="144"/>
      <c r="C63" s="144"/>
      <c r="D63" s="150"/>
      <c r="E63" s="144"/>
      <c r="F63" s="190"/>
      <c r="G63" s="190"/>
      <c r="H63" s="190"/>
      <c r="I63" s="292"/>
      <c r="J63" s="292"/>
      <c r="K63" s="292"/>
      <c r="L63" s="292"/>
      <c r="M63" s="292"/>
      <c r="N63" s="292"/>
      <c r="O63" s="292"/>
      <c r="P63" s="190"/>
      <c r="Q63" s="144"/>
    </row>
    <row r="64" spans="1:17" s="185" customFormat="1" x14ac:dyDescent="0.25">
      <c r="A64" s="144"/>
      <c r="B64" s="144"/>
      <c r="C64" s="144"/>
      <c r="D64" s="150"/>
      <c r="E64" s="144"/>
      <c r="F64" s="190"/>
      <c r="G64" s="190"/>
      <c r="H64" s="190"/>
      <c r="I64" s="292"/>
      <c r="J64" s="292"/>
      <c r="K64" s="292"/>
      <c r="L64" s="292"/>
      <c r="M64" s="292"/>
      <c r="N64" s="292"/>
      <c r="O64" s="292"/>
      <c r="P64" s="190"/>
      <c r="Q64" s="144"/>
    </row>
    <row r="65" spans="1:17" s="185" customFormat="1" x14ac:dyDescent="0.25">
      <c r="A65" s="144"/>
      <c r="B65" s="144"/>
      <c r="C65" s="144"/>
      <c r="D65" s="150"/>
      <c r="E65" s="144"/>
      <c r="F65" s="190"/>
      <c r="G65" s="190"/>
      <c r="H65" s="190"/>
      <c r="I65" s="292"/>
      <c r="J65" s="292"/>
      <c r="K65" s="292"/>
      <c r="L65" s="292"/>
      <c r="M65" s="292"/>
      <c r="N65" s="292"/>
      <c r="O65" s="292"/>
      <c r="P65" s="190"/>
      <c r="Q65" s="144"/>
    </row>
    <row r="66" spans="1:17" s="185" customFormat="1" x14ac:dyDescent="0.25">
      <c r="A66" s="144"/>
      <c r="B66" s="144"/>
      <c r="C66" s="144"/>
      <c r="D66" s="150"/>
      <c r="E66" s="144"/>
      <c r="F66" s="190"/>
      <c r="G66" s="190"/>
      <c r="H66" s="190"/>
      <c r="I66" s="292"/>
      <c r="J66" s="292"/>
      <c r="K66" s="292"/>
      <c r="L66" s="292"/>
      <c r="M66" s="292"/>
      <c r="N66" s="292"/>
      <c r="O66" s="292"/>
      <c r="P66" s="190"/>
      <c r="Q66" s="144"/>
    </row>
    <row r="67" spans="1:17" s="185" customFormat="1" x14ac:dyDescent="0.25">
      <c r="A67" s="144"/>
      <c r="B67" s="144"/>
      <c r="C67" s="144"/>
      <c r="D67" s="150"/>
      <c r="E67" s="144"/>
      <c r="F67" s="190"/>
      <c r="G67" s="190"/>
      <c r="H67" s="190"/>
      <c r="I67" s="292"/>
      <c r="J67" s="292"/>
      <c r="K67" s="292"/>
      <c r="L67" s="292"/>
      <c r="M67" s="292"/>
      <c r="N67" s="292"/>
      <c r="O67" s="292"/>
      <c r="P67" s="190"/>
      <c r="Q67" s="144"/>
    </row>
    <row r="68" spans="1:17" s="185" customFormat="1" x14ac:dyDescent="0.25">
      <c r="A68" s="144"/>
      <c r="B68" s="144"/>
      <c r="C68" s="144"/>
      <c r="D68" s="150"/>
      <c r="E68" s="144"/>
      <c r="F68" s="190"/>
      <c r="G68" s="190"/>
      <c r="H68" s="190"/>
      <c r="I68" s="292"/>
      <c r="J68" s="292"/>
      <c r="K68" s="292"/>
      <c r="L68" s="292"/>
      <c r="M68" s="292"/>
      <c r="N68" s="292"/>
      <c r="O68" s="292"/>
      <c r="P68" s="190"/>
      <c r="Q68" s="144"/>
    </row>
    <row r="69" spans="1:17" s="185" customFormat="1" x14ac:dyDescent="0.25">
      <c r="A69" s="144"/>
      <c r="B69" s="144"/>
      <c r="C69" s="144"/>
      <c r="D69" s="150"/>
      <c r="E69" s="144"/>
      <c r="F69" s="190"/>
      <c r="G69" s="190"/>
      <c r="H69" s="190"/>
      <c r="I69" s="292"/>
      <c r="J69" s="292"/>
      <c r="K69" s="292"/>
      <c r="L69" s="292"/>
      <c r="M69" s="292"/>
      <c r="N69" s="292"/>
      <c r="O69" s="292"/>
      <c r="P69" s="190"/>
      <c r="Q69" s="144"/>
    </row>
    <row r="70" spans="1:17" s="185" customFormat="1" x14ac:dyDescent="0.25">
      <c r="A70" s="144"/>
      <c r="B70" s="144"/>
      <c r="C70" s="144"/>
      <c r="D70" s="150"/>
      <c r="E70" s="144"/>
      <c r="F70" s="190"/>
      <c r="G70" s="190"/>
      <c r="H70" s="190"/>
      <c r="I70" s="292"/>
      <c r="J70" s="292"/>
      <c r="K70" s="292"/>
      <c r="L70" s="292"/>
      <c r="M70" s="292"/>
      <c r="N70" s="292"/>
      <c r="O70" s="292"/>
      <c r="P70" s="190"/>
      <c r="Q70" s="144"/>
    </row>
    <row r="71" spans="1:17" s="185" customFormat="1" x14ac:dyDescent="0.25">
      <c r="A71" s="144"/>
      <c r="B71" s="144"/>
      <c r="C71" s="144"/>
      <c r="D71" s="150"/>
      <c r="E71" s="144"/>
      <c r="F71" s="190"/>
      <c r="G71" s="190"/>
      <c r="H71" s="190"/>
      <c r="I71" s="292"/>
      <c r="J71" s="292"/>
      <c r="K71" s="292"/>
      <c r="L71" s="292"/>
      <c r="M71" s="292"/>
      <c r="N71" s="292"/>
      <c r="O71" s="292"/>
      <c r="P71" s="190"/>
      <c r="Q71" s="144"/>
    </row>
    <row r="72" spans="1:17" s="185" customFormat="1" x14ac:dyDescent="0.25">
      <c r="A72" s="144"/>
      <c r="B72" s="144"/>
      <c r="C72" s="144"/>
      <c r="D72" s="150"/>
      <c r="E72" s="144"/>
      <c r="F72" s="190"/>
      <c r="G72" s="190"/>
      <c r="H72" s="190"/>
      <c r="I72" s="292"/>
      <c r="J72" s="292"/>
      <c r="K72" s="292"/>
      <c r="L72" s="292"/>
      <c r="M72" s="292"/>
      <c r="N72" s="292"/>
      <c r="O72" s="292"/>
      <c r="P72" s="190"/>
      <c r="Q72" s="144"/>
    </row>
    <row r="73" spans="1:17" s="185" customFormat="1" x14ac:dyDescent="0.25">
      <c r="A73" s="144"/>
      <c r="B73" s="144"/>
      <c r="C73" s="144"/>
      <c r="D73" s="150"/>
      <c r="E73" s="144"/>
      <c r="F73" s="190"/>
      <c r="G73" s="190"/>
      <c r="H73" s="190"/>
      <c r="I73" s="292"/>
      <c r="J73" s="292"/>
      <c r="K73" s="292"/>
      <c r="L73" s="292"/>
      <c r="M73" s="292"/>
      <c r="N73" s="292"/>
      <c r="O73" s="292"/>
      <c r="P73" s="190"/>
      <c r="Q73" s="144"/>
    </row>
    <row r="74" spans="1:17" s="185" customFormat="1" x14ac:dyDescent="0.25">
      <c r="A74" s="144"/>
      <c r="B74" s="144"/>
      <c r="C74" s="144"/>
      <c r="D74" s="150"/>
      <c r="E74" s="144"/>
      <c r="F74" s="190"/>
      <c r="G74" s="190"/>
      <c r="H74" s="190"/>
      <c r="I74" s="292"/>
      <c r="J74" s="292"/>
      <c r="K74" s="292"/>
      <c r="L74" s="292"/>
      <c r="M74" s="292"/>
      <c r="N74" s="292"/>
      <c r="O74" s="292"/>
      <c r="P74" s="190"/>
      <c r="Q74" s="144"/>
    </row>
    <row r="75" spans="1:17" s="185" customFormat="1" x14ac:dyDescent="0.25">
      <c r="A75" s="144"/>
      <c r="B75" s="144"/>
      <c r="C75" s="144"/>
      <c r="D75" s="150"/>
      <c r="E75" s="144"/>
      <c r="F75" s="190"/>
      <c r="G75" s="190"/>
      <c r="H75" s="190"/>
      <c r="I75" s="292"/>
      <c r="J75" s="292"/>
      <c r="K75" s="292"/>
      <c r="L75" s="292"/>
      <c r="M75" s="292"/>
      <c r="N75" s="292"/>
      <c r="O75" s="292"/>
      <c r="P75" s="190"/>
      <c r="Q75" s="144"/>
    </row>
    <row r="76" spans="1:17" s="185" customFormat="1" x14ac:dyDescent="0.25">
      <c r="A76" s="144"/>
      <c r="B76" s="144"/>
      <c r="C76" s="144"/>
      <c r="D76" s="150"/>
      <c r="E76" s="144"/>
      <c r="F76" s="190"/>
      <c r="G76" s="190"/>
      <c r="H76" s="190"/>
      <c r="I76" s="292"/>
      <c r="J76" s="292"/>
      <c r="K76" s="292"/>
      <c r="L76" s="292"/>
      <c r="M76" s="292"/>
      <c r="N76" s="292"/>
      <c r="O76" s="292"/>
      <c r="P76" s="190"/>
      <c r="Q76" s="144"/>
    </row>
    <row r="77" spans="1:17" s="185" customFormat="1" x14ac:dyDescent="0.25">
      <c r="A77" s="144"/>
      <c r="B77" s="144"/>
      <c r="C77" s="144"/>
      <c r="D77" s="150"/>
      <c r="E77" s="144"/>
      <c r="F77" s="190"/>
      <c r="G77" s="190"/>
      <c r="H77" s="190"/>
      <c r="I77" s="292"/>
      <c r="J77" s="292"/>
      <c r="K77" s="292"/>
      <c r="L77" s="292"/>
      <c r="M77" s="292"/>
      <c r="N77" s="292"/>
      <c r="O77" s="292"/>
      <c r="P77" s="190"/>
      <c r="Q77" s="144"/>
    </row>
    <row r="78" spans="1:17" s="185" customFormat="1" x14ac:dyDescent="0.25">
      <c r="A78" s="144"/>
      <c r="B78" s="144"/>
      <c r="C78" s="144"/>
      <c r="D78" s="150"/>
      <c r="E78" s="144"/>
      <c r="F78" s="190"/>
      <c r="G78" s="190"/>
      <c r="H78" s="190"/>
      <c r="I78" s="292"/>
      <c r="J78" s="292"/>
      <c r="K78" s="292"/>
      <c r="L78" s="292"/>
      <c r="M78" s="292"/>
      <c r="N78" s="292"/>
      <c r="O78" s="292"/>
      <c r="P78" s="190"/>
      <c r="Q78" s="144"/>
    </row>
    <row r="79" spans="1:17" s="185" customFormat="1" x14ac:dyDescent="0.25">
      <c r="A79" s="144"/>
      <c r="B79" s="144"/>
      <c r="C79" s="144"/>
      <c r="D79" s="150"/>
      <c r="E79" s="144"/>
      <c r="F79" s="190"/>
      <c r="G79" s="190"/>
      <c r="H79" s="190"/>
      <c r="I79" s="292"/>
      <c r="J79" s="292"/>
      <c r="K79" s="292"/>
      <c r="L79" s="292"/>
      <c r="M79" s="292"/>
      <c r="N79" s="292"/>
      <c r="O79" s="292"/>
      <c r="P79" s="190"/>
      <c r="Q79" s="144"/>
    </row>
    <row r="80" spans="1:17" s="185" customFormat="1" x14ac:dyDescent="0.25">
      <c r="A80" s="144"/>
      <c r="B80" s="144"/>
      <c r="C80" s="144"/>
      <c r="D80" s="150"/>
      <c r="E80" s="144"/>
      <c r="F80" s="190"/>
      <c r="G80" s="190"/>
      <c r="H80" s="190"/>
      <c r="I80" s="292"/>
      <c r="J80" s="292"/>
      <c r="K80" s="292"/>
      <c r="L80" s="292"/>
      <c r="M80" s="292"/>
      <c r="N80" s="292"/>
      <c r="O80" s="292"/>
      <c r="P80" s="190"/>
      <c r="Q80" s="144"/>
    </row>
    <row r="81" spans="1:17" s="185" customFormat="1" x14ac:dyDescent="0.25">
      <c r="A81" s="144"/>
      <c r="B81" s="144"/>
      <c r="C81" s="144"/>
      <c r="D81" s="150"/>
      <c r="E81" s="144"/>
      <c r="F81" s="190"/>
      <c r="G81" s="190"/>
      <c r="H81" s="190"/>
      <c r="I81" s="292"/>
      <c r="J81" s="292"/>
      <c r="K81" s="292"/>
      <c r="L81" s="292"/>
      <c r="M81" s="292"/>
      <c r="N81" s="292"/>
      <c r="O81" s="292"/>
      <c r="P81" s="190"/>
      <c r="Q81" s="144"/>
    </row>
    <row r="82" spans="1:17" s="185" customFormat="1" x14ac:dyDescent="0.25">
      <c r="A82" s="144"/>
      <c r="B82" s="144"/>
      <c r="C82" s="144"/>
      <c r="D82" s="150"/>
      <c r="E82" s="144"/>
      <c r="F82" s="190"/>
      <c r="G82" s="190"/>
      <c r="H82" s="190"/>
      <c r="I82" s="292"/>
      <c r="J82" s="292"/>
      <c r="K82" s="292"/>
      <c r="L82" s="292"/>
      <c r="M82" s="292"/>
      <c r="N82" s="292"/>
      <c r="O82" s="292"/>
      <c r="P82" s="190"/>
      <c r="Q82" s="144"/>
    </row>
    <row r="83" spans="1:17" s="185" customFormat="1" x14ac:dyDescent="0.25">
      <c r="A83" s="144"/>
      <c r="B83" s="144"/>
      <c r="C83" s="144"/>
      <c r="D83" s="150"/>
      <c r="E83" s="144"/>
      <c r="F83" s="190"/>
      <c r="G83" s="190"/>
      <c r="H83" s="190"/>
      <c r="I83" s="292"/>
      <c r="J83" s="292"/>
      <c r="K83" s="292"/>
      <c r="L83" s="292"/>
      <c r="M83" s="292"/>
      <c r="N83" s="292"/>
      <c r="O83" s="292"/>
      <c r="P83" s="190"/>
      <c r="Q83" s="144"/>
    </row>
    <row r="84" spans="1:17" s="185" customFormat="1" x14ac:dyDescent="0.25">
      <c r="A84" s="144"/>
      <c r="B84" s="144"/>
      <c r="C84" s="144"/>
      <c r="D84" s="150"/>
      <c r="E84" s="144"/>
      <c r="F84" s="190"/>
      <c r="G84" s="190"/>
      <c r="H84" s="190"/>
      <c r="I84" s="292"/>
      <c r="J84" s="292"/>
      <c r="K84" s="292"/>
      <c r="L84" s="292"/>
      <c r="M84" s="292"/>
      <c r="N84" s="292"/>
      <c r="O84" s="292"/>
      <c r="P84" s="190"/>
      <c r="Q84" s="144"/>
    </row>
    <row r="85" spans="1:17" s="185" customFormat="1" x14ac:dyDescent="0.25">
      <c r="A85" s="144"/>
      <c r="B85" s="144"/>
      <c r="C85" s="144"/>
      <c r="D85" s="150"/>
      <c r="E85" s="144"/>
      <c r="F85" s="190"/>
      <c r="G85" s="190"/>
      <c r="H85" s="190"/>
      <c r="I85" s="292"/>
      <c r="J85" s="292"/>
      <c r="K85" s="292"/>
      <c r="L85" s="292"/>
      <c r="M85" s="292"/>
      <c r="N85" s="292"/>
      <c r="O85" s="292"/>
      <c r="P85" s="190"/>
      <c r="Q85" s="144"/>
    </row>
    <row r="86" spans="1:17" s="185" customFormat="1" x14ac:dyDescent="0.25">
      <c r="A86" s="144"/>
      <c r="B86" s="144"/>
      <c r="C86" s="144"/>
      <c r="D86" s="150"/>
      <c r="E86" s="144"/>
      <c r="F86" s="190"/>
      <c r="G86" s="190"/>
      <c r="H86" s="190"/>
      <c r="I86" s="292"/>
      <c r="J86" s="292"/>
      <c r="K86" s="292"/>
      <c r="L86" s="292"/>
      <c r="M86" s="292"/>
      <c r="N86" s="292"/>
      <c r="O86" s="292"/>
      <c r="P86" s="190"/>
      <c r="Q86" s="144"/>
    </row>
    <row r="87" spans="1:17" s="185" customFormat="1" x14ac:dyDescent="0.25">
      <c r="A87" s="144"/>
      <c r="B87" s="144"/>
      <c r="C87" s="144"/>
      <c r="D87" s="150"/>
      <c r="E87" s="144"/>
      <c r="F87" s="190"/>
      <c r="G87" s="190"/>
      <c r="H87" s="190"/>
      <c r="I87" s="292"/>
      <c r="J87" s="292"/>
      <c r="K87" s="292"/>
      <c r="L87" s="292"/>
      <c r="M87" s="292"/>
      <c r="N87" s="292"/>
      <c r="O87" s="292"/>
      <c r="P87" s="190"/>
      <c r="Q87" s="144"/>
    </row>
    <row r="88" spans="1:17" s="185" customFormat="1" x14ac:dyDescent="0.25">
      <c r="A88" s="144"/>
      <c r="B88" s="144"/>
      <c r="C88" s="144"/>
      <c r="D88" s="150"/>
      <c r="E88" s="144"/>
      <c r="F88" s="190"/>
      <c r="G88" s="190"/>
      <c r="H88" s="190"/>
      <c r="I88" s="292"/>
      <c r="J88" s="292"/>
      <c r="K88" s="292"/>
      <c r="L88" s="292"/>
      <c r="M88" s="292"/>
      <c r="N88" s="292"/>
      <c r="O88" s="292"/>
      <c r="P88" s="190"/>
      <c r="Q88" s="144"/>
    </row>
    <row r="89" spans="1:17" s="185" customFormat="1" x14ac:dyDescent="0.25">
      <c r="A89" s="144"/>
      <c r="B89" s="144"/>
      <c r="C89" s="144"/>
      <c r="D89" s="150"/>
      <c r="E89" s="144"/>
      <c r="F89" s="190"/>
      <c r="G89" s="190"/>
      <c r="H89" s="190"/>
      <c r="I89" s="292"/>
      <c r="J89" s="292"/>
      <c r="K89" s="292"/>
      <c r="L89" s="292"/>
      <c r="M89" s="292"/>
      <c r="N89" s="292"/>
      <c r="O89" s="292"/>
      <c r="P89" s="190"/>
      <c r="Q89" s="144"/>
    </row>
    <row r="90" spans="1:17" s="185" customFormat="1" x14ac:dyDescent="0.25">
      <c r="A90" s="144"/>
      <c r="B90" s="144"/>
      <c r="C90" s="144"/>
      <c r="D90" s="150"/>
      <c r="E90" s="144"/>
      <c r="F90" s="190"/>
      <c r="G90" s="190"/>
      <c r="H90" s="190"/>
      <c r="I90" s="292"/>
      <c r="J90" s="292"/>
      <c r="K90" s="292"/>
      <c r="L90" s="292"/>
      <c r="M90" s="292"/>
      <c r="N90" s="292"/>
      <c r="O90" s="292"/>
      <c r="P90" s="190"/>
      <c r="Q90" s="144"/>
    </row>
    <row r="91" spans="1:17" s="185" customFormat="1" x14ac:dyDescent="0.25">
      <c r="A91" s="144"/>
      <c r="B91" s="144"/>
      <c r="C91" s="144"/>
      <c r="D91" s="150"/>
      <c r="E91" s="144"/>
      <c r="F91" s="190"/>
      <c r="G91" s="190"/>
      <c r="H91" s="190"/>
      <c r="I91" s="292"/>
      <c r="J91" s="292"/>
      <c r="K91" s="292"/>
      <c r="L91" s="292"/>
      <c r="M91" s="292"/>
      <c r="N91" s="292"/>
      <c r="O91" s="292"/>
      <c r="P91" s="190"/>
      <c r="Q91" s="144"/>
    </row>
    <row r="92" spans="1:17" s="185" customFormat="1" x14ac:dyDescent="0.25">
      <c r="A92" s="144"/>
      <c r="B92" s="144"/>
      <c r="C92" s="144"/>
      <c r="D92" s="150"/>
      <c r="E92" s="144"/>
      <c r="F92" s="190"/>
      <c r="G92" s="190"/>
      <c r="H92" s="190"/>
      <c r="I92" s="292"/>
      <c r="J92" s="292"/>
      <c r="K92" s="292"/>
      <c r="L92" s="292"/>
      <c r="M92" s="292"/>
      <c r="N92" s="292"/>
      <c r="O92" s="292"/>
      <c r="P92" s="190"/>
      <c r="Q92" s="144"/>
    </row>
    <row r="93" spans="1:17" s="185" customFormat="1" x14ac:dyDescent="0.25">
      <c r="A93" s="144"/>
      <c r="B93" s="144"/>
      <c r="C93" s="144"/>
      <c r="D93" s="150"/>
      <c r="E93" s="144"/>
      <c r="F93" s="190"/>
      <c r="G93" s="190"/>
      <c r="H93" s="190"/>
      <c r="I93" s="292"/>
      <c r="J93" s="292"/>
      <c r="K93" s="292"/>
      <c r="L93" s="292"/>
      <c r="M93" s="292"/>
      <c r="N93" s="292"/>
      <c r="O93" s="292"/>
      <c r="P93" s="190"/>
      <c r="Q93" s="144"/>
    </row>
    <row r="94" spans="1:17" s="185" customFormat="1" x14ac:dyDescent="0.25">
      <c r="A94" s="144"/>
      <c r="B94" s="144"/>
      <c r="C94" s="144"/>
      <c r="D94" s="150"/>
      <c r="E94" s="144"/>
      <c r="F94" s="190"/>
      <c r="G94" s="190"/>
      <c r="H94" s="190"/>
      <c r="I94" s="292"/>
      <c r="J94" s="292"/>
      <c r="K94" s="292"/>
      <c r="L94" s="292"/>
      <c r="M94" s="292"/>
      <c r="N94" s="292"/>
      <c r="O94" s="292"/>
      <c r="P94" s="190"/>
      <c r="Q94" s="144"/>
    </row>
    <row r="95" spans="1:17" s="185" customFormat="1" x14ac:dyDescent="0.25">
      <c r="A95" s="144"/>
      <c r="B95" s="144"/>
      <c r="C95" s="144"/>
      <c r="D95" s="150"/>
      <c r="E95" s="144"/>
      <c r="F95" s="190"/>
      <c r="G95" s="190"/>
      <c r="H95" s="190"/>
      <c r="I95" s="292"/>
      <c r="J95" s="292"/>
      <c r="K95" s="292"/>
      <c r="L95" s="292"/>
      <c r="M95" s="292"/>
      <c r="N95" s="292"/>
      <c r="O95" s="292"/>
      <c r="P95" s="190"/>
      <c r="Q95" s="144"/>
    </row>
    <row r="96" spans="1:17" s="185" customFormat="1" x14ac:dyDescent="0.25">
      <c r="A96" s="144"/>
      <c r="B96" s="144"/>
      <c r="C96" s="144"/>
      <c r="D96" s="150"/>
      <c r="E96" s="144"/>
      <c r="F96" s="190"/>
      <c r="G96" s="190"/>
      <c r="H96" s="190"/>
      <c r="I96" s="292"/>
      <c r="J96" s="292"/>
      <c r="K96" s="292"/>
      <c r="L96" s="292"/>
      <c r="M96" s="292"/>
      <c r="N96" s="292"/>
      <c r="O96" s="292"/>
      <c r="P96" s="190"/>
      <c r="Q96" s="144"/>
    </row>
    <row r="97" spans="1:17" s="185" customFormat="1" x14ac:dyDescent="0.25">
      <c r="A97" s="144"/>
      <c r="B97" s="144"/>
      <c r="C97" s="144"/>
      <c r="D97" s="150"/>
      <c r="E97" s="144"/>
      <c r="F97" s="190"/>
      <c r="G97" s="190"/>
      <c r="H97" s="190"/>
      <c r="I97" s="292"/>
      <c r="J97" s="292"/>
      <c r="K97" s="292"/>
      <c r="L97" s="292"/>
      <c r="M97" s="292"/>
      <c r="N97" s="292"/>
      <c r="O97" s="292"/>
      <c r="P97" s="190"/>
      <c r="Q97" s="144"/>
    </row>
    <row r="98" spans="1:17" s="185" customFormat="1" x14ac:dyDescent="0.25">
      <c r="A98" s="144"/>
      <c r="B98" s="144"/>
      <c r="C98" s="144"/>
      <c r="D98" s="150"/>
      <c r="E98" s="144"/>
      <c r="F98" s="190"/>
      <c r="G98" s="190"/>
      <c r="H98" s="190"/>
      <c r="I98" s="292"/>
      <c r="J98" s="292"/>
      <c r="K98" s="292"/>
      <c r="L98" s="292"/>
      <c r="M98" s="292"/>
      <c r="N98" s="292"/>
      <c r="O98" s="292"/>
      <c r="P98" s="190"/>
      <c r="Q98" s="144"/>
    </row>
    <row r="99" spans="1:17" s="185" customFormat="1" x14ac:dyDescent="0.25">
      <c r="A99" s="144"/>
      <c r="B99" s="144"/>
      <c r="C99" s="144"/>
      <c r="D99" s="150"/>
      <c r="E99" s="144"/>
      <c r="F99" s="190"/>
      <c r="G99" s="190"/>
      <c r="H99" s="190"/>
      <c r="I99" s="292"/>
      <c r="J99" s="292"/>
      <c r="K99" s="292"/>
      <c r="L99" s="292"/>
      <c r="M99" s="292"/>
      <c r="N99" s="292"/>
      <c r="O99" s="292"/>
      <c r="P99" s="190"/>
      <c r="Q99" s="144"/>
    </row>
    <row r="100" spans="1:17" s="185" customFormat="1" x14ac:dyDescent="0.25">
      <c r="A100" s="144"/>
      <c r="B100" s="144"/>
      <c r="C100" s="144"/>
      <c r="D100" s="150"/>
      <c r="E100" s="144"/>
      <c r="F100" s="190"/>
      <c r="G100" s="190"/>
      <c r="H100" s="190"/>
      <c r="I100" s="292"/>
      <c r="J100" s="292"/>
      <c r="K100" s="292"/>
      <c r="L100" s="292"/>
      <c r="M100" s="292"/>
      <c r="N100" s="292"/>
      <c r="O100" s="292"/>
      <c r="P100" s="190"/>
      <c r="Q100" s="144"/>
    </row>
    <row r="101" spans="1:17" s="185" customFormat="1" x14ac:dyDescent="0.25">
      <c r="A101" s="144"/>
      <c r="B101" s="144"/>
      <c r="C101" s="144"/>
      <c r="D101" s="150"/>
      <c r="E101" s="144"/>
      <c r="F101" s="190"/>
      <c r="G101" s="190"/>
      <c r="H101" s="190"/>
      <c r="I101" s="292"/>
      <c r="J101" s="292"/>
      <c r="K101" s="292"/>
      <c r="L101" s="292"/>
      <c r="M101" s="292"/>
      <c r="N101" s="292"/>
      <c r="O101" s="292"/>
      <c r="P101" s="190"/>
      <c r="Q101" s="144"/>
    </row>
    <row r="102" spans="1:17" s="185" customFormat="1" x14ac:dyDescent="0.25">
      <c r="A102" s="144"/>
      <c r="B102" s="144"/>
      <c r="C102" s="144"/>
      <c r="D102" s="150"/>
      <c r="E102" s="144"/>
      <c r="F102" s="190"/>
      <c r="G102" s="190"/>
      <c r="H102" s="190"/>
      <c r="I102" s="292"/>
      <c r="J102" s="292"/>
      <c r="K102" s="292"/>
      <c r="L102" s="292"/>
      <c r="M102" s="292"/>
      <c r="N102" s="292"/>
      <c r="O102" s="292"/>
      <c r="P102" s="190"/>
      <c r="Q102" s="144"/>
    </row>
    <row r="103" spans="1:17" s="185" customFormat="1" x14ac:dyDescent="0.25">
      <c r="A103" s="144"/>
      <c r="B103" s="144"/>
      <c r="C103" s="144"/>
      <c r="D103" s="150"/>
      <c r="E103" s="144"/>
      <c r="F103" s="190"/>
      <c r="G103" s="190"/>
      <c r="H103" s="190"/>
      <c r="I103" s="292"/>
      <c r="J103" s="292"/>
      <c r="K103" s="292"/>
      <c r="L103" s="292"/>
      <c r="M103" s="292"/>
      <c r="N103" s="292"/>
      <c r="O103" s="292"/>
      <c r="P103" s="190"/>
      <c r="Q103" s="144"/>
    </row>
    <row r="104" spans="1:17" s="185" customFormat="1" x14ac:dyDescent="0.25">
      <c r="A104" s="144"/>
      <c r="B104" s="144"/>
      <c r="C104" s="144"/>
      <c r="D104" s="150"/>
      <c r="E104" s="144"/>
      <c r="F104" s="190"/>
      <c r="G104" s="190"/>
      <c r="H104" s="190"/>
      <c r="I104" s="292"/>
      <c r="J104" s="292"/>
      <c r="K104" s="292"/>
      <c r="L104" s="292"/>
      <c r="M104" s="292"/>
      <c r="N104" s="292"/>
      <c r="O104" s="292"/>
      <c r="P104" s="190"/>
      <c r="Q104" s="144"/>
    </row>
  </sheetData>
  <mergeCells count="1">
    <mergeCell ref="A3:C3"/>
  </mergeCells>
  <conditionalFormatting sqref="G27:H27 G25:H25 G5:H23">
    <cfRule type="containsBlanks" dxfId="13" priority="5">
      <formula>LEN(TRIM(G5))=0</formula>
    </cfRule>
  </conditionalFormatting>
  <conditionalFormatting sqref="G26:H26">
    <cfRule type="containsBlanks" dxfId="12" priority="4">
      <formula>LEN(TRIM(G26))=0</formula>
    </cfRule>
  </conditionalFormatting>
  <conditionalFormatting sqref="G24:H24">
    <cfRule type="containsBlanks" dxfId="11" priority="1">
      <formula>LEN(TRIM(G24))=0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04"/>
  <sheetViews>
    <sheetView zoomScale="85" zoomScaleNormal="85" workbookViewId="0">
      <pane ySplit="4" topLeftCell="A5" activePane="bottomLeft" state="frozen"/>
      <selection activeCell="C31" sqref="C31"/>
      <selection pane="bottomLeft" activeCell="N8" sqref="N8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86" customWidth="1"/>
    <col min="6" max="6" width="15.625" style="168" customWidth="1"/>
    <col min="7" max="8" width="12.625" style="168" customWidth="1"/>
    <col min="9" max="9" width="15.625" style="292" customWidth="1"/>
    <col min="10" max="15" width="11.125" style="292" customWidth="1"/>
    <col min="16" max="16" width="15.625" style="168" customWidth="1"/>
    <col min="17" max="17" width="31.5" style="86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274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7" t="s">
        <v>503</v>
      </c>
    </row>
    <row r="2" spans="1:17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267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171"/>
    </row>
    <row r="3" spans="1:17" s="2" customFormat="1" x14ac:dyDescent="0.25">
      <c r="A3" s="312" t="s">
        <v>212</v>
      </c>
      <c r="B3" s="313"/>
      <c r="C3" s="314"/>
      <c r="D3" s="145" t="s">
        <v>70</v>
      </c>
      <c r="E3" s="161"/>
      <c r="F3" s="166"/>
      <c r="G3" s="166"/>
      <c r="H3" s="166"/>
      <c r="I3" s="268"/>
      <c r="J3" s="268"/>
      <c r="K3" s="268"/>
      <c r="L3" s="268"/>
      <c r="M3" s="268"/>
      <c r="N3" s="268"/>
      <c r="O3" s="268"/>
      <c r="P3" s="12"/>
      <c r="Q3" s="258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269"/>
      <c r="J4" s="269"/>
      <c r="K4" s="269"/>
      <c r="L4" s="269"/>
      <c r="M4" s="269"/>
      <c r="N4" s="269"/>
      <c r="O4" s="269"/>
      <c r="P4" s="13">
        <f>SUM(P5:P17)</f>
        <v>0</v>
      </c>
      <c r="Q4" s="259"/>
    </row>
    <row r="5" spans="1:17" s="180" customFormat="1" ht="16.5" thickTop="1" x14ac:dyDescent="0.25">
      <c r="A5" s="7" t="s">
        <v>118</v>
      </c>
      <c r="B5" s="8" t="s">
        <v>279</v>
      </c>
      <c r="C5" s="8" t="s">
        <v>279</v>
      </c>
      <c r="D5" s="155" t="s">
        <v>69</v>
      </c>
      <c r="E5" s="176" t="s">
        <v>66</v>
      </c>
      <c r="F5" s="177">
        <f t="shared" ref="F5:F17" si="0">G5+H5</f>
        <v>0</v>
      </c>
      <c r="G5" s="177"/>
      <c r="H5" s="177"/>
      <c r="I5" s="289">
        <f t="shared" ref="I5:I17" si="1">SUM(J5:O5)</f>
        <v>581</v>
      </c>
      <c r="J5" s="289">
        <v>104</v>
      </c>
      <c r="K5" s="289">
        <v>85</v>
      </c>
      <c r="L5" s="289">
        <v>113</v>
      </c>
      <c r="M5" s="289">
        <v>160</v>
      </c>
      <c r="N5" s="289">
        <v>119</v>
      </c>
      <c r="O5" s="289">
        <v>0</v>
      </c>
      <c r="P5" s="179">
        <f t="shared" ref="P5:P17" si="2">I5*F5</f>
        <v>0</v>
      </c>
      <c r="Q5" s="260"/>
    </row>
    <row r="6" spans="1:17" s="180" customFormat="1" x14ac:dyDescent="0.25">
      <c r="A6" s="9" t="s">
        <v>119</v>
      </c>
      <c r="B6" s="6" t="s">
        <v>279</v>
      </c>
      <c r="C6" s="6" t="s">
        <v>279</v>
      </c>
      <c r="D6" s="154" t="s">
        <v>131</v>
      </c>
      <c r="E6" s="181" t="s">
        <v>66</v>
      </c>
      <c r="F6" s="182">
        <f t="shared" si="0"/>
        <v>0</v>
      </c>
      <c r="G6" s="182"/>
      <c r="H6" s="182"/>
      <c r="I6" s="290">
        <f t="shared" si="1"/>
        <v>18515</v>
      </c>
      <c r="J6" s="290">
        <v>4954</v>
      </c>
      <c r="K6" s="290">
        <v>2718</v>
      </c>
      <c r="L6" s="290">
        <v>2624</v>
      </c>
      <c r="M6" s="290">
        <v>3791</v>
      </c>
      <c r="N6" s="290">
        <v>4428</v>
      </c>
      <c r="O6" s="290">
        <v>0</v>
      </c>
      <c r="P6" s="184">
        <f t="shared" si="2"/>
        <v>0</v>
      </c>
      <c r="Q6" s="248"/>
    </row>
    <row r="7" spans="1:17" s="180" customFormat="1" x14ac:dyDescent="0.25">
      <c r="A7" s="9" t="s">
        <v>120</v>
      </c>
      <c r="B7" s="6" t="s">
        <v>279</v>
      </c>
      <c r="C7" s="6" t="s">
        <v>279</v>
      </c>
      <c r="D7" s="154" t="s">
        <v>132</v>
      </c>
      <c r="E7" s="181" t="s">
        <v>66</v>
      </c>
      <c r="F7" s="182">
        <f t="shared" si="0"/>
        <v>0</v>
      </c>
      <c r="G7" s="182"/>
      <c r="H7" s="182"/>
      <c r="I7" s="290">
        <f t="shared" si="1"/>
        <v>2266</v>
      </c>
      <c r="J7" s="290">
        <v>332</v>
      </c>
      <c r="K7" s="290">
        <v>481</v>
      </c>
      <c r="L7" s="290">
        <v>490</v>
      </c>
      <c r="M7" s="290">
        <v>340</v>
      </c>
      <c r="N7" s="290">
        <v>623</v>
      </c>
      <c r="O7" s="290">
        <v>0</v>
      </c>
      <c r="P7" s="184">
        <f t="shared" si="2"/>
        <v>0</v>
      </c>
      <c r="Q7" s="248"/>
    </row>
    <row r="8" spans="1:17" s="180" customFormat="1" x14ac:dyDescent="0.25">
      <c r="A8" s="9" t="s">
        <v>121</v>
      </c>
      <c r="B8" s="6" t="s">
        <v>279</v>
      </c>
      <c r="C8" s="6" t="s">
        <v>279</v>
      </c>
      <c r="D8" s="154" t="s">
        <v>148</v>
      </c>
      <c r="E8" s="181" t="s">
        <v>66</v>
      </c>
      <c r="F8" s="182">
        <f t="shared" si="0"/>
        <v>0</v>
      </c>
      <c r="G8" s="182"/>
      <c r="H8" s="182"/>
      <c r="I8" s="290">
        <f t="shared" si="1"/>
        <v>27</v>
      </c>
      <c r="J8" s="290">
        <v>27</v>
      </c>
      <c r="K8" s="290">
        <v>0</v>
      </c>
      <c r="L8" s="290">
        <v>0</v>
      </c>
      <c r="M8" s="290">
        <v>0</v>
      </c>
      <c r="N8" s="290">
        <v>0</v>
      </c>
      <c r="O8" s="290">
        <v>0</v>
      </c>
      <c r="P8" s="184">
        <f t="shared" si="2"/>
        <v>0</v>
      </c>
      <c r="Q8" s="248"/>
    </row>
    <row r="9" spans="1:17" s="180" customFormat="1" x14ac:dyDescent="0.25">
      <c r="A9" s="9" t="s">
        <v>122</v>
      </c>
      <c r="B9" s="6" t="s">
        <v>279</v>
      </c>
      <c r="C9" s="6" t="s">
        <v>279</v>
      </c>
      <c r="D9" s="154" t="s">
        <v>133</v>
      </c>
      <c r="E9" s="181" t="s">
        <v>66</v>
      </c>
      <c r="F9" s="182">
        <f t="shared" si="0"/>
        <v>0</v>
      </c>
      <c r="G9" s="182"/>
      <c r="H9" s="182"/>
      <c r="I9" s="290">
        <f t="shared" si="1"/>
        <v>7662</v>
      </c>
      <c r="J9" s="290">
        <v>1660</v>
      </c>
      <c r="K9" s="290">
        <v>2020</v>
      </c>
      <c r="L9" s="290">
        <v>1634</v>
      </c>
      <c r="M9" s="290">
        <v>1312</v>
      </c>
      <c r="N9" s="290">
        <v>1036</v>
      </c>
      <c r="O9" s="290">
        <v>0</v>
      </c>
      <c r="P9" s="184">
        <f t="shared" si="2"/>
        <v>0</v>
      </c>
      <c r="Q9" s="248"/>
    </row>
    <row r="10" spans="1:17" s="180" customFormat="1" x14ac:dyDescent="0.25">
      <c r="A10" s="9" t="s">
        <v>123</v>
      </c>
      <c r="B10" s="6" t="s">
        <v>279</v>
      </c>
      <c r="C10" s="6" t="s">
        <v>279</v>
      </c>
      <c r="D10" s="154" t="s">
        <v>134</v>
      </c>
      <c r="E10" s="181" t="s">
        <v>66</v>
      </c>
      <c r="F10" s="182">
        <f t="shared" si="0"/>
        <v>0</v>
      </c>
      <c r="G10" s="182"/>
      <c r="H10" s="182"/>
      <c r="I10" s="290">
        <f t="shared" si="1"/>
        <v>173</v>
      </c>
      <c r="J10" s="290">
        <v>22</v>
      </c>
      <c r="K10" s="290">
        <v>0</v>
      </c>
      <c r="L10" s="290">
        <v>151</v>
      </c>
      <c r="M10" s="290">
        <v>0</v>
      </c>
      <c r="N10" s="290">
        <v>0</v>
      </c>
      <c r="O10" s="290">
        <v>0</v>
      </c>
      <c r="P10" s="184">
        <f t="shared" si="2"/>
        <v>0</v>
      </c>
      <c r="Q10" s="248"/>
    </row>
    <row r="11" spans="1:17" s="180" customFormat="1" x14ac:dyDescent="0.25">
      <c r="A11" s="9" t="s">
        <v>124</v>
      </c>
      <c r="B11" s="6" t="s">
        <v>279</v>
      </c>
      <c r="C11" s="6" t="s">
        <v>279</v>
      </c>
      <c r="D11" s="154" t="s">
        <v>135</v>
      </c>
      <c r="E11" s="181" t="s">
        <v>66</v>
      </c>
      <c r="F11" s="182">
        <f t="shared" si="0"/>
        <v>0</v>
      </c>
      <c r="G11" s="182"/>
      <c r="H11" s="182"/>
      <c r="I11" s="290">
        <f t="shared" si="1"/>
        <v>55</v>
      </c>
      <c r="J11" s="290">
        <v>10</v>
      </c>
      <c r="K11" s="290">
        <v>0</v>
      </c>
      <c r="L11" s="290">
        <v>45</v>
      </c>
      <c r="M11" s="290">
        <v>0</v>
      </c>
      <c r="N11" s="290">
        <v>0</v>
      </c>
      <c r="O11" s="290">
        <v>0</v>
      </c>
      <c r="P11" s="184">
        <f t="shared" si="2"/>
        <v>0</v>
      </c>
      <c r="Q11" s="248"/>
    </row>
    <row r="12" spans="1:17" s="180" customFormat="1" x14ac:dyDescent="0.25">
      <c r="A12" s="9" t="s">
        <v>125</v>
      </c>
      <c r="B12" s="6" t="s">
        <v>279</v>
      </c>
      <c r="C12" s="6" t="s">
        <v>279</v>
      </c>
      <c r="D12" s="154" t="s">
        <v>136</v>
      </c>
      <c r="E12" s="181" t="s">
        <v>66</v>
      </c>
      <c r="F12" s="182">
        <f t="shared" si="0"/>
        <v>0</v>
      </c>
      <c r="G12" s="182"/>
      <c r="H12" s="182"/>
      <c r="I12" s="290">
        <f t="shared" si="1"/>
        <v>30</v>
      </c>
      <c r="J12" s="290">
        <v>0</v>
      </c>
      <c r="K12" s="290">
        <v>0</v>
      </c>
      <c r="L12" s="290">
        <v>30</v>
      </c>
      <c r="M12" s="290">
        <v>0</v>
      </c>
      <c r="N12" s="290">
        <v>0</v>
      </c>
      <c r="O12" s="290">
        <v>0</v>
      </c>
      <c r="P12" s="184">
        <f t="shared" si="2"/>
        <v>0</v>
      </c>
      <c r="Q12" s="248"/>
    </row>
    <row r="13" spans="1:17" s="180" customFormat="1" x14ac:dyDescent="0.25">
      <c r="A13" s="9" t="s">
        <v>126</v>
      </c>
      <c r="B13" s="6" t="s">
        <v>279</v>
      </c>
      <c r="C13" s="6" t="s">
        <v>279</v>
      </c>
      <c r="D13" s="154" t="s">
        <v>137</v>
      </c>
      <c r="E13" s="181" t="s">
        <v>66</v>
      </c>
      <c r="F13" s="182">
        <f t="shared" si="0"/>
        <v>0</v>
      </c>
      <c r="G13" s="182"/>
      <c r="H13" s="182"/>
      <c r="I13" s="290">
        <f t="shared" si="1"/>
        <v>184</v>
      </c>
      <c r="J13" s="290">
        <v>6</v>
      </c>
      <c r="K13" s="290">
        <v>0</v>
      </c>
      <c r="L13" s="290">
        <v>0</v>
      </c>
      <c r="M13" s="290">
        <v>178</v>
      </c>
      <c r="N13" s="290">
        <v>0</v>
      </c>
      <c r="O13" s="290">
        <v>0</v>
      </c>
      <c r="P13" s="184">
        <f t="shared" si="2"/>
        <v>0</v>
      </c>
      <c r="Q13" s="248"/>
    </row>
    <row r="14" spans="1:17" s="180" customFormat="1" x14ac:dyDescent="0.25">
      <c r="A14" s="9" t="s">
        <v>127</v>
      </c>
      <c r="B14" s="6" t="s">
        <v>279</v>
      </c>
      <c r="C14" s="6" t="s">
        <v>279</v>
      </c>
      <c r="D14" s="154" t="s">
        <v>138</v>
      </c>
      <c r="E14" s="181" t="s">
        <v>66</v>
      </c>
      <c r="F14" s="182">
        <f t="shared" si="0"/>
        <v>0</v>
      </c>
      <c r="G14" s="182"/>
      <c r="H14" s="182"/>
      <c r="I14" s="290">
        <f t="shared" si="1"/>
        <v>15</v>
      </c>
      <c r="J14" s="290">
        <v>15</v>
      </c>
      <c r="K14" s="290">
        <v>0</v>
      </c>
      <c r="L14" s="290">
        <v>0</v>
      </c>
      <c r="M14" s="290">
        <v>0</v>
      </c>
      <c r="N14" s="290">
        <v>0</v>
      </c>
      <c r="O14" s="290">
        <v>0</v>
      </c>
      <c r="P14" s="184">
        <f t="shared" si="2"/>
        <v>0</v>
      </c>
      <c r="Q14" s="248"/>
    </row>
    <row r="15" spans="1:17" s="180" customFormat="1" x14ac:dyDescent="0.25">
      <c r="A15" s="9" t="s">
        <v>128</v>
      </c>
      <c r="B15" s="6" t="s">
        <v>279</v>
      </c>
      <c r="C15" s="6" t="s">
        <v>279</v>
      </c>
      <c r="D15" s="154" t="s">
        <v>141</v>
      </c>
      <c r="E15" s="181" t="s">
        <v>66</v>
      </c>
      <c r="F15" s="182">
        <f t="shared" si="0"/>
        <v>0</v>
      </c>
      <c r="G15" s="182"/>
      <c r="H15" s="182"/>
      <c r="I15" s="290">
        <f t="shared" si="1"/>
        <v>1278</v>
      </c>
      <c r="J15" s="290">
        <v>275</v>
      </c>
      <c r="K15" s="290">
        <v>194</v>
      </c>
      <c r="L15" s="290">
        <v>260</v>
      </c>
      <c r="M15" s="290">
        <v>288</v>
      </c>
      <c r="N15" s="290">
        <v>261</v>
      </c>
      <c r="O15" s="290">
        <v>0</v>
      </c>
      <c r="P15" s="184">
        <f t="shared" si="2"/>
        <v>0</v>
      </c>
      <c r="Q15" s="248"/>
    </row>
    <row r="16" spans="1:17" s="180" customFormat="1" x14ac:dyDescent="0.25">
      <c r="A16" s="9" t="s">
        <v>129</v>
      </c>
      <c r="B16" s="6" t="s">
        <v>279</v>
      </c>
      <c r="C16" s="6" t="s">
        <v>279</v>
      </c>
      <c r="D16" s="154" t="s">
        <v>142</v>
      </c>
      <c r="E16" s="181" t="s">
        <v>66</v>
      </c>
      <c r="F16" s="182">
        <f t="shared" si="0"/>
        <v>0</v>
      </c>
      <c r="G16" s="182"/>
      <c r="H16" s="182"/>
      <c r="I16" s="290">
        <f t="shared" si="1"/>
        <v>39</v>
      </c>
      <c r="J16" s="290">
        <v>0</v>
      </c>
      <c r="K16" s="290">
        <v>34</v>
      </c>
      <c r="L16" s="290">
        <v>0</v>
      </c>
      <c r="M16" s="290">
        <v>5</v>
      </c>
      <c r="N16" s="290">
        <v>0</v>
      </c>
      <c r="O16" s="290">
        <v>0</v>
      </c>
      <c r="P16" s="184">
        <f t="shared" si="2"/>
        <v>0</v>
      </c>
      <c r="Q16" s="248"/>
    </row>
    <row r="17" spans="1:17" s="180" customFormat="1" ht="16.5" thickBot="1" x14ac:dyDescent="0.3">
      <c r="A17" s="10" t="s">
        <v>130</v>
      </c>
      <c r="B17" s="11" t="s">
        <v>279</v>
      </c>
      <c r="C17" s="11" t="s">
        <v>279</v>
      </c>
      <c r="D17" s="156" t="s">
        <v>143</v>
      </c>
      <c r="E17" s="186" t="s">
        <v>66</v>
      </c>
      <c r="F17" s="187">
        <f t="shared" si="0"/>
        <v>0</v>
      </c>
      <c r="G17" s="187"/>
      <c r="H17" s="187"/>
      <c r="I17" s="291">
        <f t="shared" si="1"/>
        <v>264</v>
      </c>
      <c r="J17" s="291">
        <v>45</v>
      </c>
      <c r="K17" s="291">
        <v>2</v>
      </c>
      <c r="L17" s="291">
        <v>33</v>
      </c>
      <c r="M17" s="291">
        <v>180</v>
      </c>
      <c r="N17" s="291">
        <v>4</v>
      </c>
      <c r="O17" s="291">
        <v>0</v>
      </c>
      <c r="P17" s="189">
        <f t="shared" si="2"/>
        <v>0</v>
      </c>
      <c r="Q17" s="249"/>
    </row>
    <row r="18" spans="1:17" s="185" customFormat="1" ht="16.5" thickTop="1" x14ac:dyDescent="0.25">
      <c r="A18" s="144"/>
      <c r="B18" s="144"/>
      <c r="C18" s="144"/>
      <c r="D18" s="150"/>
      <c r="E18" s="144"/>
      <c r="F18" s="190"/>
      <c r="G18" s="190"/>
      <c r="H18" s="190"/>
      <c r="I18" s="292"/>
      <c r="J18" s="292"/>
      <c r="K18" s="292"/>
      <c r="L18" s="292"/>
      <c r="M18" s="292"/>
      <c r="N18" s="292"/>
      <c r="O18" s="292"/>
      <c r="P18" s="190"/>
      <c r="Q18" s="144"/>
    </row>
    <row r="19" spans="1:17" s="185" customFormat="1" x14ac:dyDescent="0.25">
      <c r="A19" s="144"/>
      <c r="B19" s="144"/>
      <c r="C19" s="144"/>
      <c r="D19" s="150"/>
      <c r="E19" s="144"/>
      <c r="F19" s="190"/>
      <c r="G19" s="190"/>
      <c r="H19" s="190"/>
      <c r="I19" s="292"/>
      <c r="J19" s="292"/>
      <c r="K19" s="292"/>
      <c r="L19" s="292"/>
      <c r="M19" s="292"/>
      <c r="N19" s="292"/>
      <c r="O19" s="292"/>
      <c r="P19" s="190"/>
      <c r="Q19" s="144"/>
    </row>
    <row r="20" spans="1:17" s="185" customFormat="1" x14ac:dyDescent="0.25">
      <c r="A20" s="144"/>
      <c r="B20" s="144"/>
      <c r="C20" s="144"/>
      <c r="D20" s="150"/>
      <c r="E20" s="144"/>
      <c r="F20" s="190"/>
      <c r="G20" s="190"/>
      <c r="H20" s="190"/>
      <c r="I20" s="292"/>
      <c r="J20" s="292"/>
      <c r="K20" s="292"/>
      <c r="L20" s="292"/>
      <c r="M20" s="292"/>
      <c r="N20" s="292"/>
      <c r="O20" s="292"/>
      <c r="P20" s="190"/>
      <c r="Q20" s="144"/>
    </row>
    <row r="21" spans="1:17" s="185" customFormat="1" x14ac:dyDescent="0.25">
      <c r="A21" s="144"/>
      <c r="B21" s="144"/>
      <c r="C21" s="144"/>
      <c r="D21" s="150"/>
      <c r="E21" s="144"/>
      <c r="F21" s="190"/>
      <c r="G21" s="190"/>
      <c r="H21" s="190"/>
      <c r="I21" s="292"/>
      <c r="J21" s="292"/>
      <c r="K21" s="292"/>
      <c r="L21" s="292"/>
      <c r="M21" s="292"/>
      <c r="N21" s="292"/>
      <c r="O21" s="292"/>
      <c r="P21" s="190"/>
      <c r="Q21" s="144"/>
    </row>
    <row r="22" spans="1:17" s="185" customFormat="1" x14ac:dyDescent="0.25">
      <c r="A22" s="144"/>
      <c r="B22" s="144"/>
      <c r="C22" s="144"/>
      <c r="D22" s="150"/>
      <c r="E22" s="144"/>
      <c r="F22" s="190"/>
      <c r="G22" s="190"/>
      <c r="H22" s="190"/>
      <c r="I22" s="292"/>
      <c r="J22" s="292"/>
      <c r="K22" s="292"/>
      <c r="L22" s="292"/>
      <c r="M22" s="292"/>
      <c r="N22" s="292"/>
      <c r="O22" s="292"/>
      <c r="P22" s="190"/>
      <c r="Q22" s="144"/>
    </row>
    <row r="23" spans="1:17" s="185" customFormat="1" x14ac:dyDescent="0.25">
      <c r="A23" s="144"/>
      <c r="B23" s="144"/>
      <c r="C23" s="144"/>
      <c r="D23" s="150"/>
      <c r="E23" s="144"/>
      <c r="F23" s="190"/>
      <c r="G23" s="190"/>
      <c r="H23" s="190"/>
      <c r="I23" s="292"/>
      <c r="J23" s="292"/>
      <c r="K23" s="292"/>
      <c r="L23" s="292"/>
      <c r="M23" s="292"/>
      <c r="N23" s="292"/>
      <c r="O23" s="292"/>
      <c r="P23" s="190"/>
      <c r="Q23" s="144"/>
    </row>
    <row r="24" spans="1:17" s="185" customFormat="1" x14ac:dyDescent="0.25">
      <c r="A24" s="144"/>
      <c r="B24" s="144"/>
      <c r="C24" s="144"/>
      <c r="D24" s="150"/>
      <c r="E24" s="144"/>
      <c r="F24" s="190"/>
      <c r="G24" s="190"/>
      <c r="H24" s="190"/>
      <c r="I24" s="292"/>
      <c r="J24" s="292"/>
      <c r="K24" s="292"/>
      <c r="L24" s="292"/>
      <c r="M24" s="292"/>
      <c r="N24" s="292"/>
      <c r="O24" s="292"/>
      <c r="P24" s="190"/>
      <c r="Q24" s="144"/>
    </row>
    <row r="25" spans="1:17" s="185" customFormat="1" x14ac:dyDescent="0.25">
      <c r="A25" s="144"/>
      <c r="B25" s="144"/>
      <c r="C25" s="144"/>
      <c r="D25" s="150"/>
      <c r="E25" s="144"/>
      <c r="F25" s="190"/>
      <c r="G25" s="190"/>
      <c r="H25" s="190"/>
      <c r="I25" s="292"/>
      <c r="J25" s="292"/>
      <c r="K25" s="292"/>
      <c r="L25" s="292"/>
      <c r="M25" s="292"/>
      <c r="N25" s="292"/>
      <c r="O25" s="292"/>
      <c r="P25" s="190"/>
      <c r="Q25" s="144"/>
    </row>
    <row r="26" spans="1:17" s="185" customFormat="1" x14ac:dyDescent="0.25">
      <c r="A26" s="144"/>
      <c r="B26" s="144"/>
      <c r="C26" s="144"/>
      <c r="D26" s="150"/>
      <c r="E26" s="144"/>
      <c r="F26" s="190"/>
      <c r="G26" s="190"/>
      <c r="H26" s="190"/>
      <c r="I26" s="292"/>
      <c r="J26" s="292"/>
      <c r="K26" s="292"/>
      <c r="L26" s="292"/>
      <c r="M26" s="292"/>
      <c r="N26" s="292"/>
      <c r="O26" s="292"/>
      <c r="P26" s="190"/>
      <c r="Q26" s="144"/>
    </row>
    <row r="27" spans="1:17" s="185" customFormat="1" x14ac:dyDescent="0.25">
      <c r="A27" s="144"/>
      <c r="B27" s="144"/>
      <c r="C27" s="144"/>
      <c r="D27" s="150"/>
      <c r="E27" s="144"/>
      <c r="F27" s="190"/>
      <c r="G27" s="190"/>
      <c r="H27" s="190"/>
      <c r="I27" s="292"/>
      <c r="J27" s="292"/>
      <c r="K27" s="292"/>
      <c r="L27" s="292"/>
      <c r="M27" s="292"/>
      <c r="N27" s="292"/>
      <c r="O27" s="292"/>
      <c r="P27" s="190"/>
      <c r="Q27" s="144"/>
    </row>
    <row r="28" spans="1:17" s="185" customFormat="1" x14ac:dyDescent="0.25">
      <c r="A28" s="144"/>
      <c r="B28" s="144"/>
      <c r="C28" s="144"/>
      <c r="D28" s="150"/>
      <c r="E28" s="144"/>
      <c r="F28" s="190"/>
      <c r="G28" s="190"/>
      <c r="H28" s="190"/>
      <c r="I28" s="292"/>
      <c r="J28" s="292"/>
      <c r="K28" s="292"/>
      <c r="L28" s="292"/>
      <c r="M28" s="292"/>
      <c r="N28" s="292"/>
      <c r="O28" s="292"/>
      <c r="P28" s="190"/>
      <c r="Q28" s="144"/>
    </row>
    <row r="29" spans="1:17" s="185" customFormat="1" x14ac:dyDescent="0.25">
      <c r="A29" s="144"/>
      <c r="B29" s="144"/>
      <c r="C29" s="144"/>
      <c r="D29" s="150"/>
      <c r="E29" s="144"/>
      <c r="F29" s="190"/>
      <c r="G29" s="190"/>
      <c r="H29" s="190"/>
      <c r="I29" s="292"/>
      <c r="J29" s="292"/>
      <c r="K29" s="292"/>
      <c r="L29" s="292"/>
      <c r="M29" s="292"/>
      <c r="N29" s="292"/>
      <c r="O29" s="292"/>
      <c r="P29" s="190"/>
      <c r="Q29" s="144"/>
    </row>
    <row r="30" spans="1:17" s="185" customFormat="1" x14ac:dyDescent="0.25">
      <c r="A30" s="144"/>
      <c r="B30" s="144"/>
      <c r="C30" s="144"/>
      <c r="D30" s="150"/>
      <c r="E30" s="144"/>
      <c r="F30" s="190"/>
      <c r="G30" s="190"/>
      <c r="H30" s="190"/>
      <c r="I30" s="292"/>
      <c r="J30" s="292"/>
      <c r="K30" s="292"/>
      <c r="L30" s="292"/>
      <c r="M30" s="292"/>
      <c r="N30" s="292"/>
      <c r="O30" s="292"/>
      <c r="P30" s="190"/>
      <c r="Q30" s="144"/>
    </row>
    <row r="31" spans="1:17" s="185" customFormat="1" x14ac:dyDescent="0.25">
      <c r="A31" s="144"/>
      <c r="B31" s="144"/>
      <c r="C31" s="144"/>
      <c r="D31" s="150"/>
      <c r="E31" s="144"/>
      <c r="F31" s="190"/>
      <c r="G31" s="190"/>
      <c r="H31" s="190"/>
      <c r="I31" s="292"/>
      <c r="J31" s="292"/>
      <c r="K31" s="292"/>
      <c r="L31" s="292"/>
      <c r="M31" s="292"/>
      <c r="N31" s="292"/>
      <c r="O31" s="292"/>
      <c r="P31" s="190"/>
      <c r="Q31" s="144"/>
    </row>
    <row r="32" spans="1:17" s="185" customFormat="1" x14ac:dyDescent="0.25">
      <c r="A32" s="144"/>
      <c r="B32" s="144"/>
      <c r="C32" s="144"/>
      <c r="D32" s="150"/>
      <c r="E32" s="144"/>
      <c r="F32" s="190"/>
      <c r="G32" s="190"/>
      <c r="H32" s="190"/>
      <c r="I32" s="292"/>
      <c r="J32" s="292"/>
      <c r="K32" s="292"/>
      <c r="L32" s="292"/>
      <c r="M32" s="292"/>
      <c r="N32" s="292"/>
      <c r="O32" s="292"/>
      <c r="P32" s="190"/>
      <c r="Q32" s="144"/>
    </row>
    <row r="33" spans="1:17" s="185" customFormat="1" x14ac:dyDescent="0.25">
      <c r="A33" s="144"/>
      <c r="B33" s="144"/>
      <c r="C33" s="144"/>
      <c r="D33" s="150"/>
      <c r="E33" s="144"/>
      <c r="F33" s="190"/>
      <c r="G33" s="190"/>
      <c r="H33" s="190"/>
      <c r="I33" s="292"/>
      <c r="J33" s="292"/>
      <c r="K33" s="292"/>
      <c r="L33" s="292"/>
      <c r="M33" s="292"/>
      <c r="N33" s="292"/>
      <c r="O33" s="292"/>
      <c r="P33" s="190"/>
      <c r="Q33" s="144"/>
    </row>
    <row r="34" spans="1:17" s="185" customFormat="1" x14ac:dyDescent="0.25">
      <c r="A34" s="144"/>
      <c r="B34" s="144"/>
      <c r="C34" s="144"/>
      <c r="D34" s="150"/>
      <c r="E34" s="144"/>
      <c r="F34" s="190"/>
      <c r="G34" s="190"/>
      <c r="H34" s="190"/>
      <c r="I34" s="292"/>
      <c r="J34" s="292"/>
      <c r="K34" s="292"/>
      <c r="L34" s="292"/>
      <c r="M34" s="292"/>
      <c r="N34" s="292"/>
      <c r="O34" s="292"/>
      <c r="P34" s="190"/>
      <c r="Q34" s="144"/>
    </row>
    <row r="35" spans="1:17" s="185" customFormat="1" x14ac:dyDescent="0.25">
      <c r="A35" s="144"/>
      <c r="B35" s="144"/>
      <c r="C35" s="144"/>
      <c r="D35" s="150"/>
      <c r="E35" s="144"/>
      <c r="F35" s="190"/>
      <c r="G35" s="190"/>
      <c r="H35" s="190"/>
      <c r="I35" s="292"/>
      <c r="J35" s="292"/>
      <c r="K35" s="292"/>
      <c r="L35" s="292"/>
      <c r="M35" s="292"/>
      <c r="N35" s="292"/>
      <c r="O35" s="292"/>
      <c r="P35" s="190"/>
      <c r="Q35" s="144"/>
    </row>
    <row r="36" spans="1:17" s="185" customFormat="1" x14ac:dyDescent="0.25">
      <c r="A36" s="144"/>
      <c r="B36" s="144"/>
      <c r="C36" s="144"/>
      <c r="D36" s="150"/>
      <c r="E36" s="144"/>
      <c r="F36" s="190"/>
      <c r="G36" s="190"/>
      <c r="H36" s="190"/>
      <c r="I36" s="292"/>
      <c r="J36" s="292"/>
      <c r="K36" s="292"/>
      <c r="L36" s="292"/>
      <c r="M36" s="292"/>
      <c r="N36" s="292"/>
      <c r="O36" s="292"/>
      <c r="P36" s="190"/>
      <c r="Q36" s="144"/>
    </row>
    <row r="37" spans="1:17" s="185" customFormat="1" x14ac:dyDescent="0.25">
      <c r="A37" s="144"/>
      <c r="B37" s="144"/>
      <c r="C37" s="144"/>
      <c r="D37" s="150"/>
      <c r="E37" s="144"/>
      <c r="F37" s="190"/>
      <c r="G37" s="190"/>
      <c r="H37" s="190"/>
      <c r="I37" s="292"/>
      <c r="J37" s="292"/>
      <c r="K37" s="292"/>
      <c r="L37" s="292"/>
      <c r="M37" s="292"/>
      <c r="N37" s="292"/>
      <c r="O37" s="292"/>
      <c r="P37" s="190"/>
      <c r="Q37" s="144"/>
    </row>
    <row r="38" spans="1:17" s="185" customFormat="1" x14ac:dyDescent="0.25">
      <c r="A38" s="144"/>
      <c r="B38" s="144"/>
      <c r="C38" s="144"/>
      <c r="D38" s="150"/>
      <c r="E38" s="144"/>
      <c r="F38" s="190"/>
      <c r="G38" s="190"/>
      <c r="H38" s="190"/>
      <c r="I38" s="292"/>
      <c r="J38" s="292"/>
      <c r="K38" s="292"/>
      <c r="L38" s="292"/>
      <c r="M38" s="292"/>
      <c r="N38" s="292"/>
      <c r="O38" s="292"/>
      <c r="P38" s="190"/>
      <c r="Q38" s="144"/>
    </row>
    <row r="39" spans="1:17" s="185" customFormat="1" x14ac:dyDescent="0.25">
      <c r="A39" s="144"/>
      <c r="B39" s="144"/>
      <c r="C39" s="144"/>
      <c r="D39" s="150"/>
      <c r="E39" s="144"/>
      <c r="F39" s="190"/>
      <c r="G39" s="190"/>
      <c r="H39" s="190"/>
      <c r="I39" s="292"/>
      <c r="J39" s="292"/>
      <c r="K39" s="292"/>
      <c r="L39" s="292"/>
      <c r="M39" s="292"/>
      <c r="N39" s="292"/>
      <c r="O39" s="292"/>
      <c r="P39" s="190"/>
      <c r="Q39" s="144"/>
    </row>
    <row r="40" spans="1:17" s="185" customFormat="1" x14ac:dyDescent="0.25">
      <c r="A40" s="144"/>
      <c r="B40" s="144"/>
      <c r="C40" s="144"/>
      <c r="D40" s="150"/>
      <c r="E40" s="144"/>
      <c r="F40" s="190"/>
      <c r="G40" s="190"/>
      <c r="H40" s="190"/>
      <c r="I40" s="292"/>
      <c r="J40" s="292"/>
      <c r="K40" s="292"/>
      <c r="L40" s="292"/>
      <c r="M40" s="292"/>
      <c r="N40" s="292"/>
      <c r="O40" s="292"/>
      <c r="P40" s="190"/>
      <c r="Q40" s="144"/>
    </row>
    <row r="41" spans="1:17" s="185" customFormat="1" x14ac:dyDescent="0.25">
      <c r="A41" s="144"/>
      <c r="B41" s="144"/>
      <c r="C41" s="144"/>
      <c r="D41" s="150"/>
      <c r="E41" s="144"/>
      <c r="F41" s="190"/>
      <c r="G41" s="190"/>
      <c r="H41" s="190"/>
      <c r="I41" s="292"/>
      <c r="J41" s="292"/>
      <c r="K41" s="292"/>
      <c r="L41" s="292"/>
      <c r="M41" s="292"/>
      <c r="N41" s="292"/>
      <c r="O41" s="292"/>
      <c r="P41" s="190"/>
      <c r="Q41" s="144"/>
    </row>
    <row r="42" spans="1:17" s="185" customFormat="1" x14ac:dyDescent="0.25">
      <c r="A42" s="144"/>
      <c r="B42" s="144"/>
      <c r="C42" s="144"/>
      <c r="D42" s="150"/>
      <c r="E42" s="144"/>
      <c r="F42" s="190"/>
      <c r="G42" s="190"/>
      <c r="H42" s="190"/>
      <c r="I42" s="292"/>
      <c r="J42" s="292"/>
      <c r="K42" s="292"/>
      <c r="L42" s="292"/>
      <c r="M42" s="292"/>
      <c r="N42" s="292"/>
      <c r="O42" s="292"/>
      <c r="P42" s="190"/>
      <c r="Q42" s="144"/>
    </row>
    <row r="43" spans="1:17" s="185" customFormat="1" x14ac:dyDescent="0.25">
      <c r="A43" s="144"/>
      <c r="B43" s="144"/>
      <c r="C43" s="144"/>
      <c r="D43" s="150"/>
      <c r="E43" s="144"/>
      <c r="F43" s="190"/>
      <c r="G43" s="190"/>
      <c r="H43" s="190"/>
      <c r="I43" s="292"/>
      <c r="J43" s="292"/>
      <c r="K43" s="292"/>
      <c r="L43" s="292"/>
      <c r="M43" s="292"/>
      <c r="N43" s="292"/>
      <c r="O43" s="292"/>
      <c r="P43" s="190"/>
      <c r="Q43" s="144"/>
    </row>
    <row r="44" spans="1:17" s="185" customFormat="1" x14ac:dyDescent="0.25">
      <c r="A44" s="144"/>
      <c r="B44" s="144"/>
      <c r="C44" s="144"/>
      <c r="D44" s="150"/>
      <c r="E44" s="144"/>
      <c r="F44" s="190"/>
      <c r="G44" s="190"/>
      <c r="H44" s="190"/>
      <c r="I44" s="292"/>
      <c r="J44" s="292"/>
      <c r="K44" s="292"/>
      <c r="L44" s="292"/>
      <c r="M44" s="292"/>
      <c r="N44" s="292"/>
      <c r="O44" s="292"/>
      <c r="P44" s="190"/>
      <c r="Q44" s="144"/>
    </row>
    <row r="45" spans="1:17" s="185" customFormat="1" x14ac:dyDescent="0.25">
      <c r="A45" s="144"/>
      <c r="B45" s="144"/>
      <c r="C45" s="144"/>
      <c r="D45" s="150"/>
      <c r="E45" s="144"/>
      <c r="F45" s="190"/>
      <c r="G45" s="190"/>
      <c r="H45" s="190"/>
      <c r="I45" s="292"/>
      <c r="J45" s="292"/>
      <c r="K45" s="292"/>
      <c r="L45" s="292"/>
      <c r="M45" s="292"/>
      <c r="N45" s="292"/>
      <c r="O45" s="292"/>
      <c r="P45" s="190"/>
      <c r="Q45" s="144"/>
    </row>
    <row r="46" spans="1:17" s="185" customFormat="1" x14ac:dyDescent="0.25">
      <c r="A46" s="144"/>
      <c r="B46" s="144"/>
      <c r="C46" s="144"/>
      <c r="D46" s="150"/>
      <c r="E46" s="144"/>
      <c r="F46" s="190"/>
      <c r="G46" s="190"/>
      <c r="H46" s="190"/>
      <c r="I46" s="292"/>
      <c r="J46" s="292"/>
      <c r="K46" s="292"/>
      <c r="L46" s="292"/>
      <c r="M46" s="292"/>
      <c r="N46" s="292"/>
      <c r="O46" s="292"/>
      <c r="P46" s="190"/>
      <c r="Q46" s="144"/>
    </row>
    <row r="47" spans="1:17" s="185" customFormat="1" x14ac:dyDescent="0.25">
      <c r="A47" s="144"/>
      <c r="B47" s="144"/>
      <c r="C47" s="144"/>
      <c r="D47" s="150"/>
      <c r="E47" s="144"/>
      <c r="F47" s="190"/>
      <c r="G47" s="190"/>
      <c r="H47" s="190"/>
      <c r="I47" s="292"/>
      <c r="J47" s="292"/>
      <c r="K47" s="292"/>
      <c r="L47" s="292"/>
      <c r="M47" s="292"/>
      <c r="N47" s="292"/>
      <c r="O47" s="292"/>
      <c r="P47" s="190"/>
      <c r="Q47" s="144"/>
    </row>
    <row r="48" spans="1:17" s="185" customFormat="1" x14ac:dyDescent="0.25">
      <c r="A48" s="144"/>
      <c r="B48" s="144"/>
      <c r="C48" s="144"/>
      <c r="D48" s="150"/>
      <c r="E48" s="144"/>
      <c r="F48" s="190"/>
      <c r="G48" s="190"/>
      <c r="H48" s="190"/>
      <c r="I48" s="292"/>
      <c r="J48" s="292"/>
      <c r="K48" s="292"/>
      <c r="L48" s="292"/>
      <c r="M48" s="292"/>
      <c r="N48" s="292"/>
      <c r="O48" s="292"/>
      <c r="P48" s="190"/>
      <c r="Q48" s="144"/>
    </row>
    <row r="49" spans="1:17" s="185" customFormat="1" x14ac:dyDescent="0.25">
      <c r="A49" s="144"/>
      <c r="B49" s="144"/>
      <c r="C49" s="144"/>
      <c r="D49" s="150"/>
      <c r="E49" s="144"/>
      <c r="F49" s="190"/>
      <c r="G49" s="190"/>
      <c r="H49" s="190"/>
      <c r="I49" s="292"/>
      <c r="J49" s="292"/>
      <c r="K49" s="292"/>
      <c r="L49" s="292"/>
      <c r="M49" s="292"/>
      <c r="N49" s="292"/>
      <c r="O49" s="292"/>
      <c r="P49" s="190"/>
      <c r="Q49" s="144"/>
    </row>
    <row r="50" spans="1:17" s="185" customFormat="1" x14ac:dyDescent="0.25">
      <c r="A50" s="144"/>
      <c r="B50" s="144"/>
      <c r="C50" s="144"/>
      <c r="D50" s="150"/>
      <c r="E50" s="144"/>
      <c r="F50" s="190"/>
      <c r="G50" s="190"/>
      <c r="H50" s="190"/>
      <c r="I50" s="292"/>
      <c r="J50" s="292"/>
      <c r="K50" s="292"/>
      <c r="L50" s="292"/>
      <c r="M50" s="292"/>
      <c r="N50" s="292"/>
      <c r="O50" s="292"/>
      <c r="P50" s="190"/>
      <c r="Q50" s="144"/>
    </row>
    <row r="51" spans="1:17" s="185" customFormat="1" x14ac:dyDescent="0.25">
      <c r="A51" s="144"/>
      <c r="B51" s="144"/>
      <c r="C51" s="144"/>
      <c r="D51" s="150"/>
      <c r="E51" s="144"/>
      <c r="F51" s="190"/>
      <c r="G51" s="190"/>
      <c r="H51" s="190"/>
      <c r="I51" s="292"/>
      <c r="J51" s="292"/>
      <c r="K51" s="292"/>
      <c r="L51" s="292"/>
      <c r="M51" s="292"/>
      <c r="N51" s="292"/>
      <c r="O51" s="292"/>
      <c r="P51" s="190"/>
      <c r="Q51" s="144"/>
    </row>
    <row r="52" spans="1:17" s="185" customFormat="1" x14ac:dyDescent="0.25">
      <c r="A52" s="144"/>
      <c r="B52" s="144"/>
      <c r="C52" s="144"/>
      <c r="D52" s="150"/>
      <c r="E52" s="144"/>
      <c r="F52" s="190"/>
      <c r="G52" s="190"/>
      <c r="H52" s="190"/>
      <c r="I52" s="292"/>
      <c r="J52" s="292"/>
      <c r="K52" s="292"/>
      <c r="L52" s="292"/>
      <c r="M52" s="292"/>
      <c r="N52" s="292"/>
      <c r="O52" s="292"/>
      <c r="P52" s="190"/>
      <c r="Q52" s="144"/>
    </row>
    <row r="53" spans="1:17" s="185" customFormat="1" x14ac:dyDescent="0.25">
      <c r="A53" s="144"/>
      <c r="B53" s="144"/>
      <c r="C53" s="144"/>
      <c r="D53" s="150"/>
      <c r="E53" s="144"/>
      <c r="F53" s="190"/>
      <c r="G53" s="190"/>
      <c r="H53" s="190"/>
      <c r="I53" s="292"/>
      <c r="J53" s="292"/>
      <c r="K53" s="292"/>
      <c r="L53" s="292"/>
      <c r="M53" s="292"/>
      <c r="N53" s="292"/>
      <c r="O53" s="292"/>
      <c r="P53" s="190"/>
      <c r="Q53" s="144"/>
    </row>
    <row r="54" spans="1:17" s="185" customFormat="1" x14ac:dyDescent="0.25">
      <c r="A54" s="144"/>
      <c r="B54" s="144"/>
      <c r="C54" s="144"/>
      <c r="D54" s="150"/>
      <c r="E54" s="144"/>
      <c r="F54" s="190"/>
      <c r="G54" s="190"/>
      <c r="H54" s="190"/>
      <c r="I54" s="292"/>
      <c r="J54" s="292"/>
      <c r="K54" s="292"/>
      <c r="L54" s="292"/>
      <c r="M54" s="292"/>
      <c r="N54" s="292"/>
      <c r="O54" s="292"/>
      <c r="P54" s="190"/>
      <c r="Q54" s="144"/>
    </row>
    <row r="55" spans="1:17" s="185" customFormat="1" x14ac:dyDescent="0.25">
      <c r="A55" s="144"/>
      <c r="B55" s="144"/>
      <c r="C55" s="144"/>
      <c r="D55" s="150"/>
      <c r="E55" s="144"/>
      <c r="F55" s="190"/>
      <c r="G55" s="190"/>
      <c r="H55" s="190"/>
      <c r="I55" s="292"/>
      <c r="J55" s="292"/>
      <c r="K55" s="292"/>
      <c r="L55" s="292"/>
      <c r="M55" s="292"/>
      <c r="N55" s="292"/>
      <c r="O55" s="292"/>
      <c r="P55" s="190"/>
      <c r="Q55" s="144"/>
    </row>
    <row r="56" spans="1:17" s="185" customFormat="1" x14ac:dyDescent="0.25">
      <c r="A56" s="144"/>
      <c r="B56" s="144"/>
      <c r="C56" s="144"/>
      <c r="D56" s="150"/>
      <c r="E56" s="144"/>
      <c r="F56" s="190"/>
      <c r="G56" s="190"/>
      <c r="H56" s="190"/>
      <c r="I56" s="292"/>
      <c r="J56" s="292"/>
      <c r="K56" s="292"/>
      <c r="L56" s="292"/>
      <c r="M56" s="292"/>
      <c r="N56" s="292"/>
      <c r="O56" s="292"/>
      <c r="P56" s="190"/>
      <c r="Q56" s="144"/>
    </row>
    <row r="57" spans="1:17" s="185" customFormat="1" x14ac:dyDescent="0.25">
      <c r="A57" s="144"/>
      <c r="B57" s="144"/>
      <c r="C57" s="144"/>
      <c r="D57" s="150"/>
      <c r="E57" s="144"/>
      <c r="F57" s="190"/>
      <c r="G57" s="190"/>
      <c r="H57" s="190"/>
      <c r="I57" s="292"/>
      <c r="J57" s="292"/>
      <c r="K57" s="292"/>
      <c r="L57" s="292"/>
      <c r="M57" s="292"/>
      <c r="N57" s="292"/>
      <c r="O57" s="292"/>
      <c r="P57" s="190"/>
      <c r="Q57" s="144"/>
    </row>
    <row r="58" spans="1:17" s="185" customFormat="1" x14ac:dyDescent="0.25">
      <c r="A58" s="144"/>
      <c r="B58" s="144"/>
      <c r="C58" s="144"/>
      <c r="D58" s="150"/>
      <c r="E58" s="144"/>
      <c r="F58" s="190"/>
      <c r="G58" s="190"/>
      <c r="H58" s="190"/>
      <c r="I58" s="292"/>
      <c r="J58" s="292"/>
      <c r="K58" s="292"/>
      <c r="L58" s="292"/>
      <c r="M58" s="292"/>
      <c r="N58" s="292"/>
      <c r="O58" s="292"/>
      <c r="P58" s="190"/>
      <c r="Q58" s="144"/>
    </row>
    <row r="59" spans="1:17" s="185" customFormat="1" x14ac:dyDescent="0.25">
      <c r="A59" s="144"/>
      <c r="B59" s="144"/>
      <c r="C59" s="144"/>
      <c r="D59" s="150"/>
      <c r="E59" s="144"/>
      <c r="F59" s="190"/>
      <c r="G59" s="190"/>
      <c r="H59" s="190"/>
      <c r="I59" s="292"/>
      <c r="J59" s="292"/>
      <c r="K59" s="292"/>
      <c r="L59" s="292"/>
      <c r="M59" s="292"/>
      <c r="N59" s="292"/>
      <c r="O59" s="292"/>
      <c r="P59" s="190"/>
      <c r="Q59" s="144"/>
    </row>
    <row r="60" spans="1:17" s="185" customFormat="1" x14ac:dyDescent="0.25">
      <c r="A60" s="144"/>
      <c r="B60" s="144"/>
      <c r="C60" s="144"/>
      <c r="D60" s="150"/>
      <c r="E60" s="144"/>
      <c r="F60" s="190"/>
      <c r="G60" s="190"/>
      <c r="H60" s="190"/>
      <c r="I60" s="292"/>
      <c r="J60" s="292"/>
      <c r="K60" s="292"/>
      <c r="L60" s="292"/>
      <c r="M60" s="292"/>
      <c r="N60" s="292"/>
      <c r="O60" s="292"/>
      <c r="P60" s="190"/>
      <c r="Q60" s="144"/>
    </row>
    <row r="61" spans="1:17" s="185" customFormat="1" x14ac:dyDescent="0.25">
      <c r="A61" s="144"/>
      <c r="B61" s="144"/>
      <c r="C61" s="144"/>
      <c r="D61" s="150"/>
      <c r="E61" s="144"/>
      <c r="F61" s="190"/>
      <c r="G61" s="190"/>
      <c r="H61" s="190"/>
      <c r="I61" s="292"/>
      <c r="J61" s="292"/>
      <c r="K61" s="292"/>
      <c r="L61" s="292"/>
      <c r="M61" s="292"/>
      <c r="N61" s="292"/>
      <c r="O61" s="292"/>
      <c r="P61" s="190"/>
      <c r="Q61" s="144"/>
    </row>
    <row r="62" spans="1:17" s="185" customFormat="1" x14ac:dyDescent="0.25">
      <c r="A62" s="144"/>
      <c r="B62" s="144"/>
      <c r="C62" s="144"/>
      <c r="D62" s="150"/>
      <c r="E62" s="144"/>
      <c r="F62" s="190"/>
      <c r="G62" s="190"/>
      <c r="H62" s="190"/>
      <c r="I62" s="292"/>
      <c r="J62" s="292"/>
      <c r="K62" s="292"/>
      <c r="L62" s="292"/>
      <c r="M62" s="292"/>
      <c r="N62" s="292"/>
      <c r="O62" s="292"/>
      <c r="P62" s="190"/>
      <c r="Q62" s="144"/>
    </row>
    <row r="63" spans="1:17" s="185" customFormat="1" x14ac:dyDescent="0.25">
      <c r="A63" s="144"/>
      <c r="B63" s="144"/>
      <c r="C63" s="144"/>
      <c r="D63" s="150"/>
      <c r="E63" s="144"/>
      <c r="F63" s="190"/>
      <c r="G63" s="190"/>
      <c r="H63" s="190"/>
      <c r="I63" s="292"/>
      <c r="J63" s="292"/>
      <c r="K63" s="292"/>
      <c r="L63" s="292"/>
      <c r="M63" s="292"/>
      <c r="N63" s="292"/>
      <c r="O63" s="292"/>
      <c r="P63" s="190"/>
      <c r="Q63" s="144"/>
    </row>
    <row r="64" spans="1:17" s="185" customFormat="1" x14ac:dyDescent="0.25">
      <c r="A64" s="144"/>
      <c r="B64" s="144"/>
      <c r="C64" s="144"/>
      <c r="D64" s="150"/>
      <c r="E64" s="144"/>
      <c r="F64" s="190"/>
      <c r="G64" s="190"/>
      <c r="H64" s="190"/>
      <c r="I64" s="292"/>
      <c r="J64" s="292"/>
      <c r="K64" s="292"/>
      <c r="L64" s="292"/>
      <c r="M64" s="292"/>
      <c r="N64" s="292"/>
      <c r="O64" s="292"/>
      <c r="P64" s="190"/>
      <c r="Q64" s="144"/>
    </row>
    <row r="65" spans="1:17" s="185" customFormat="1" x14ac:dyDescent="0.25">
      <c r="A65" s="144"/>
      <c r="B65" s="144"/>
      <c r="C65" s="144"/>
      <c r="D65" s="150"/>
      <c r="E65" s="144"/>
      <c r="F65" s="190"/>
      <c r="G65" s="190"/>
      <c r="H65" s="190"/>
      <c r="I65" s="292"/>
      <c r="J65" s="292"/>
      <c r="K65" s="292"/>
      <c r="L65" s="292"/>
      <c r="M65" s="292"/>
      <c r="N65" s="292"/>
      <c r="O65" s="292"/>
      <c r="P65" s="190"/>
      <c r="Q65" s="144"/>
    </row>
    <row r="66" spans="1:17" s="185" customFormat="1" x14ac:dyDescent="0.25">
      <c r="A66" s="144"/>
      <c r="B66" s="144"/>
      <c r="C66" s="144"/>
      <c r="D66" s="150"/>
      <c r="E66" s="144"/>
      <c r="F66" s="190"/>
      <c r="G66" s="190"/>
      <c r="H66" s="190"/>
      <c r="I66" s="292"/>
      <c r="J66" s="292"/>
      <c r="K66" s="292"/>
      <c r="L66" s="292"/>
      <c r="M66" s="292"/>
      <c r="N66" s="292"/>
      <c r="O66" s="292"/>
      <c r="P66" s="190"/>
      <c r="Q66" s="144"/>
    </row>
    <row r="67" spans="1:17" s="185" customFormat="1" x14ac:dyDescent="0.25">
      <c r="A67" s="144"/>
      <c r="B67" s="144"/>
      <c r="C67" s="144"/>
      <c r="D67" s="150"/>
      <c r="E67" s="144"/>
      <c r="F67" s="190"/>
      <c r="G67" s="190"/>
      <c r="H67" s="190"/>
      <c r="I67" s="292"/>
      <c r="J67" s="292"/>
      <c r="K67" s="292"/>
      <c r="L67" s="292"/>
      <c r="M67" s="292"/>
      <c r="N67" s="292"/>
      <c r="O67" s="292"/>
      <c r="P67" s="190"/>
      <c r="Q67" s="144"/>
    </row>
    <row r="68" spans="1:17" s="185" customFormat="1" x14ac:dyDescent="0.25">
      <c r="A68" s="144"/>
      <c r="B68" s="144"/>
      <c r="C68" s="144"/>
      <c r="D68" s="150"/>
      <c r="E68" s="144"/>
      <c r="F68" s="190"/>
      <c r="G68" s="190"/>
      <c r="H68" s="190"/>
      <c r="I68" s="292"/>
      <c r="J68" s="292"/>
      <c r="K68" s="292"/>
      <c r="L68" s="292"/>
      <c r="M68" s="292"/>
      <c r="N68" s="292"/>
      <c r="O68" s="292"/>
      <c r="P68" s="190"/>
      <c r="Q68" s="144"/>
    </row>
    <row r="69" spans="1:17" s="185" customFormat="1" x14ac:dyDescent="0.25">
      <c r="A69" s="144"/>
      <c r="B69" s="144"/>
      <c r="C69" s="144"/>
      <c r="D69" s="150"/>
      <c r="E69" s="144"/>
      <c r="F69" s="190"/>
      <c r="G69" s="190"/>
      <c r="H69" s="190"/>
      <c r="I69" s="292"/>
      <c r="J69" s="292"/>
      <c r="K69" s="292"/>
      <c r="L69" s="292"/>
      <c r="M69" s="292"/>
      <c r="N69" s="292"/>
      <c r="O69" s="292"/>
      <c r="P69" s="190"/>
      <c r="Q69" s="144"/>
    </row>
    <row r="70" spans="1:17" s="185" customFormat="1" x14ac:dyDescent="0.25">
      <c r="A70" s="144"/>
      <c r="B70" s="144"/>
      <c r="C70" s="144"/>
      <c r="D70" s="150"/>
      <c r="E70" s="144"/>
      <c r="F70" s="190"/>
      <c r="G70" s="190"/>
      <c r="H70" s="190"/>
      <c r="I70" s="292"/>
      <c r="J70" s="292"/>
      <c r="K70" s="292"/>
      <c r="L70" s="292"/>
      <c r="M70" s="292"/>
      <c r="N70" s="292"/>
      <c r="O70" s="292"/>
      <c r="P70" s="190"/>
      <c r="Q70" s="144"/>
    </row>
    <row r="71" spans="1:17" s="185" customFormat="1" x14ac:dyDescent="0.25">
      <c r="A71" s="144"/>
      <c r="B71" s="144"/>
      <c r="C71" s="144"/>
      <c r="D71" s="150"/>
      <c r="E71" s="144"/>
      <c r="F71" s="190"/>
      <c r="G71" s="190"/>
      <c r="H71" s="190"/>
      <c r="I71" s="292"/>
      <c r="J71" s="292"/>
      <c r="K71" s="292"/>
      <c r="L71" s="292"/>
      <c r="M71" s="292"/>
      <c r="N71" s="292"/>
      <c r="O71" s="292"/>
      <c r="P71" s="190"/>
      <c r="Q71" s="144"/>
    </row>
    <row r="72" spans="1:17" s="185" customFormat="1" x14ac:dyDescent="0.25">
      <c r="A72" s="144"/>
      <c r="B72" s="144"/>
      <c r="C72" s="144"/>
      <c r="D72" s="150"/>
      <c r="E72" s="144"/>
      <c r="F72" s="190"/>
      <c r="G72" s="190"/>
      <c r="H72" s="190"/>
      <c r="I72" s="292"/>
      <c r="J72" s="292"/>
      <c r="K72" s="292"/>
      <c r="L72" s="292"/>
      <c r="M72" s="292"/>
      <c r="N72" s="292"/>
      <c r="O72" s="292"/>
      <c r="P72" s="190"/>
      <c r="Q72" s="144"/>
    </row>
    <row r="73" spans="1:17" s="185" customFormat="1" x14ac:dyDescent="0.25">
      <c r="A73" s="144"/>
      <c r="B73" s="144"/>
      <c r="C73" s="144"/>
      <c r="D73" s="150"/>
      <c r="E73" s="144"/>
      <c r="F73" s="190"/>
      <c r="G73" s="190"/>
      <c r="H73" s="190"/>
      <c r="I73" s="292"/>
      <c r="J73" s="292"/>
      <c r="K73" s="292"/>
      <c r="L73" s="292"/>
      <c r="M73" s="292"/>
      <c r="N73" s="292"/>
      <c r="O73" s="292"/>
      <c r="P73" s="190"/>
      <c r="Q73" s="144"/>
    </row>
    <row r="74" spans="1:17" s="185" customFormat="1" x14ac:dyDescent="0.25">
      <c r="A74" s="144"/>
      <c r="B74" s="144"/>
      <c r="C74" s="144"/>
      <c r="D74" s="150"/>
      <c r="E74" s="144"/>
      <c r="F74" s="190"/>
      <c r="G74" s="190"/>
      <c r="H74" s="190"/>
      <c r="I74" s="292"/>
      <c r="J74" s="292"/>
      <c r="K74" s="292"/>
      <c r="L74" s="292"/>
      <c r="M74" s="292"/>
      <c r="N74" s="292"/>
      <c r="O74" s="292"/>
      <c r="P74" s="190"/>
      <c r="Q74" s="144"/>
    </row>
    <row r="75" spans="1:17" s="185" customFormat="1" x14ac:dyDescent="0.25">
      <c r="A75" s="144"/>
      <c r="B75" s="144"/>
      <c r="C75" s="144"/>
      <c r="D75" s="150"/>
      <c r="E75" s="144"/>
      <c r="F75" s="190"/>
      <c r="G75" s="190"/>
      <c r="H75" s="190"/>
      <c r="I75" s="292"/>
      <c r="J75" s="292"/>
      <c r="K75" s="292"/>
      <c r="L75" s="292"/>
      <c r="M75" s="292"/>
      <c r="N75" s="292"/>
      <c r="O75" s="292"/>
      <c r="P75" s="190"/>
      <c r="Q75" s="144"/>
    </row>
    <row r="76" spans="1:17" s="185" customFormat="1" x14ac:dyDescent="0.25">
      <c r="A76" s="144"/>
      <c r="B76" s="144"/>
      <c r="C76" s="144"/>
      <c r="D76" s="150"/>
      <c r="E76" s="144"/>
      <c r="F76" s="190"/>
      <c r="G76" s="190"/>
      <c r="H76" s="190"/>
      <c r="I76" s="292"/>
      <c r="J76" s="292"/>
      <c r="K76" s="292"/>
      <c r="L76" s="292"/>
      <c r="M76" s="292"/>
      <c r="N76" s="292"/>
      <c r="O76" s="292"/>
      <c r="P76" s="190"/>
      <c r="Q76" s="144"/>
    </row>
    <row r="77" spans="1:17" s="185" customFormat="1" x14ac:dyDescent="0.25">
      <c r="A77" s="144"/>
      <c r="B77" s="144"/>
      <c r="C77" s="144"/>
      <c r="D77" s="150"/>
      <c r="E77" s="144"/>
      <c r="F77" s="190"/>
      <c r="G77" s="190"/>
      <c r="H77" s="190"/>
      <c r="I77" s="292"/>
      <c r="J77" s="292"/>
      <c r="K77" s="292"/>
      <c r="L77" s="292"/>
      <c r="M77" s="292"/>
      <c r="N77" s="292"/>
      <c r="O77" s="292"/>
      <c r="P77" s="190"/>
      <c r="Q77" s="144"/>
    </row>
    <row r="78" spans="1:17" s="185" customFormat="1" x14ac:dyDescent="0.25">
      <c r="A78" s="144"/>
      <c r="B78" s="144"/>
      <c r="C78" s="144"/>
      <c r="D78" s="150"/>
      <c r="E78" s="144"/>
      <c r="F78" s="190"/>
      <c r="G78" s="190"/>
      <c r="H78" s="190"/>
      <c r="I78" s="292"/>
      <c r="J78" s="292"/>
      <c r="K78" s="292"/>
      <c r="L78" s="292"/>
      <c r="M78" s="292"/>
      <c r="N78" s="292"/>
      <c r="O78" s="292"/>
      <c r="P78" s="190"/>
      <c r="Q78" s="144"/>
    </row>
    <row r="79" spans="1:17" s="185" customFormat="1" x14ac:dyDescent="0.25">
      <c r="A79" s="144"/>
      <c r="B79" s="144"/>
      <c r="C79" s="144"/>
      <c r="D79" s="150"/>
      <c r="E79" s="144"/>
      <c r="F79" s="190"/>
      <c r="G79" s="190"/>
      <c r="H79" s="190"/>
      <c r="I79" s="292"/>
      <c r="J79" s="292"/>
      <c r="K79" s="292"/>
      <c r="L79" s="292"/>
      <c r="M79" s="292"/>
      <c r="N79" s="292"/>
      <c r="O79" s="292"/>
      <c r="P79" s="190"/>
      <c r="Q79" s="144"/>
    </row>
    <row r="80" spans="1:17" s="185" customFormat="1" x14ac:dyDescent="0.25">
      <c r="A80" s="144"/>
      <c r="B80" s="144"/>
      <c r="C80" s="144"/>
      <c r="D80" s="150"/>
      <c r="E80" s="144"/>
      <c r="F80" s="190"/>
      <c r="G80" s="190"/>
      <c r="H80" s="190"/>
      <c r="I80" s="292"/>
      <c r="J80" s="292"/>
      <c r="K80" s="292"/>
      <c r="L80" s="292"/>
      <c r="M80" s="292"/>
      <c r="N80" s="292"/>
      <c r="O80" s="292"/>
      <c r="P80" s="190"/>
      <c r="Q80" s="144"/>
    </row>
    <row r="81" spans="1:17" s="185" customFormat="1" x14ac:dyDescent="0.25">
      <c r="A81" s="144"/>
      <c r="B81" s="144"/>
      <c r="C81" s="144"/>
      <c r="D81" s="150"/>
      <c r="E81" s="144"/>
      <c r="F81" s="190"/>
      <c r="G81" s="190"/>
      <c r="H81" s="190"/>
      <c r="I81" s="292"/>
      <c r="J81" s="292"/>
      <c r="K81" s="292"/>
      <c r="L81" s="292"/>
      <c r="M81" s="292"/>
      <c r="N81" s="292"/>
      <c r="O81" s="292"/>
      <c r="P81" s="190"/>
      <c r="Q81" s="144"/>
    </row>
    <row r="82" spans="1:17" s="185" customFormat="1" x14ac:dyDescent="0.25">
      <c r="A82" s="144"/>
      <c r="B82" s="144"/>
      <c r="C82" s="144"/>
      <c r="D82" s="150"/>
      <c r="E82" s="144"/>
      <c r="F82" s="190"/>
      <c r="G82" s="190"/>
      <c r="H82" s="190"/>
      <c r="I82" s="292"/>
      <c r="J82" s="292"/>
      <c r="K82" s="292"/>
      <c r="L82" s="292"/>
      <c r="M82" s="292"/>
      <c r="N82" s="292"/>
      <c r="O82" s="292"/>
      <c r="P82" s="190"/>
      <c r="Q82" s="144"/>
    </row>
    <row r="83" spans="1:17" s="185" customFormat="1" x14ac:dyDescent="0.25">
      <c r="A83" s="144"/>
      <c r="B83" s="144"/>
      <c r="C83" s="144"/>
      <c r="D83" s="150"/>
      <c r="E83" s="144"/>
      <c r="F83" s="190"/>
      <c r="G83" s="190"/>
      <c r="H83" s="190"/>
      <c r="I83" s="292"/>
      <c r="J83" s="292"/>
      <c r="K83" s="292"/>
      <c r="L83" s="292"/>
      <c r="M83" s="292"/>
      <c r="N83" s="292"/>
      <c r="O83" s="292"/>
      <c r="P83" s="190"/>
      <c r="Q83" s="144"/>
    </row>
    <row r="84" spans="1:17" s="185" customFormat="1" x14ac:dyDescent="0.25">
      <c r="A84" s="144"/>
      <c r="B84" s="144"/>
      <c r="C84" s="144"/>
      <c r="D84" s="150"/>
      <c r="E84" s="144"/>
      <c r="F84" s="190"/>
      <c r="G84" s="190"/>
      <c r="H84" s="190"/>
      <c r="I84" s="292"/>
      <c r="J84" s="292"/>
      <c r="K84" s="292"/>
      <c r="L84" s="292"/>
      <c r="M84" s="292"/>
      <c r="N84" s="292"/>
      <c r="O84" s="292"/>
      <c r="P84" s="190"/>
      <c r="Q84" s="144"/>
    </row>
    <row r="85" spans="1:17" s="185" customFormat="1" x14ac:dyDescent="0.25">
      <c r="A85" s="144"/>
      <c r="B85" s="144"/>
      <c r="C85" s="144"/>
      <c r="D85" s="150"/>
      <c r="E85" s="144"/>
      <c r="F85" s="190"/>
      <c r="G85" s="190"/>
      <c r="H85" s="190"/>
      <c r="I85" s="292"/>
      <c r="J85" s="292"/>
      <c r="K85" s="292"/>
      <c r="L85" s="292"/>
      <c r="M85" s="292"/>
      <c r="N85" s="292"/>
      <c r="O85" s="292"/>
      <c r="P85" s="190"/>
      <c r="Q85" s="144"/>
    </row>
    <row r="86" spans="1:17" s="185" customFormat="1" x14ac:dyDescent="0.25">
      <c r="A86" s="144"/>
      <c r="B86" s="144"/>
      <c r="C86" s="144"/>
      <c r="D86" s="150"/>
      <c r="E86" s="144"/>
      <c r="F86" s="190"/>
      <c r="G86" s="190"/>
      <c r="H86" s="190"/>
      <c r="I86" s="292"/>
      <c r="J86" s="292"/>
      <c r="K86" s="292"/>
      <c r="L86" s="292"/>
      <c r="M86" s="292"/>
      <c r="N86" s="292"/>
      <c r="O86" s="292"/>
      <c r="P86" s="190"/>
      <c r="Q86" s="144"/>
    </row>
    <row r="87" spans="1:17" s="185" customFormat="1" x14ac:dyDescent="0.25">
      <c r="A87" s="144"/>
      <c r="B87" s="144"/>
      <c r="C87" s="144"/>
      <c r="D87" s="150"/>
      <c r="E87" s="144"/>
      <c r="F87" s="190"/>
      <c r="G87" s="190"/>
      <c r="H87" s="190"/>
      <c r="I87" s="292"/>
      <c r="J87" s="292"/>
      <c r="K87" s="292"/>
      <c r="L87" s="292"/>
      <c r="M87" s="292"/>
      <c r="N87" s="292"/>
      <c r="O87" s="292"/>
      <c r="P87" s="190"/>
      <c r="Q87" s="144"/>
    </row>
    <row r="88" spans="1:17" s="185" customFormat="1" x14ac:dyDescent="0.25">
      <c r="A88" s="144"/>
      <c r="B88" s="144"/>
      <c r="C88" s="144"/>
      <c r="D88" s="150"/>
      <c r="E88" s="144"/>
      <c r="F88" s="190"/>
      <c r="G88" s="190"/>
      <c r="H88" s="190"/>
      <c r="I88" s="292"/>
      <c r="J88" s="292"/>
      <c r="K88" s="292"/>
      <c r="L88" s="292"/>
      <c r="M88" s="292"/>
      <c r="N88" s="292"/>
      <c r="O88" s="292"/>
      <c r="P88" s="190"/>
      <c r="Q88" s="144"/>
    </row>
    <row r="89" spans="1:17" s="185" customFormat="1" x14ac:dyDescent="0.25">
      <c r="A89" s="144"/>
      <c r="B89" s="144"/>
      <c r="C89" s="144"/>
      <c r="D89" s="150"/>
      <c r="E89" s="144"/>
      <c r="F89" s="190"/>
      <c r="G89" s="190"/>
      <c r="H89" s="190"/>
      <c r="I89" s="292"/>
      <c r="J89" s="292"/>
      <c r="K89" s="292"/>
      <c r="L89" s="292"/>
      <c r="M89" s="292"/>
      <c r="N89" s="292"/>
      <c r="O89" s="292"/>
      <c r="P89" s="190"/>
      <c r="Q89" s="144"/>
    </row>
    <row r="90" spans="1:17" s="185" customFormat="1" x14ac:dyDescent="0.25">
      <c r="A90" s="144"/>
      <c r="B90" s="144"/>
      <c r="C90" s="144"/>
      <c r="D90" s="150"/>
      <c r="E90" s="144"/>
      <c r="F90" s="190"/>
      <c r="G90" s="190"/>
      <c r="H90" s="190"/>
      <c r="I90" s="292"/>
      <c r="J90" s="292"/>
      <c r="K90" s="292"/>
      <c r="L90" s="292"/>
      <c r="M90" s="292"/>
      <c r="N90" s="292"/>
      <c r="O90" s="292"/>
      <c r="P90" s="190"/>
      <c r="Q90" s="144"/>
    </row>
    <row r="91" spans="1:17" s="185" customFormat="1" x14ac:dyDescent="0.25">
      <c r="A91" s="144"/>
      <c r="B91" s="144"/>
      <c r="C91" s="144"/>
      <c r="D91" s="150"/>
      <c r="E91" s="144"/>
      <c r="F91" s="190"/>
      <c r="G91" s="190"/>
      <c r="H91" s="190"/>
      <c r="I91" s="292"/>
      <c r="J91" s="292"/>
      <c r="K91" s="292"/>
      <c r="L91" s="292"/>
      <c r="M91" s="292"/>
      <c r="N91" s="292"/>
      <c r="O91" s="292"/>
      <c r="P91" s="190"/>
      <c r="Q91" s="144"/>
    </row>
    <row r="92" spans="1:17" s="185" customFormat="1" x14ac:dyDescent="0.25">
      <c r="A92" s="144"/>
      <c r="B92" s="144"/>
      <c r="C92" s="144"/>
      <c r="D92" s="150"/>
      <c r="E92" s="144"/>
      <c r="F92" s="190"/>
      <c r="G92" s="190"/>
      <c r="H92" s="190"/>
      <c r="I92" s="292"/>
      <c r="J92" s="292"/>
      <c r="K92" s="292"/>
      <c r="L92" s="292"/>
      <c r="M92" s="292"/>
      <c r="N92" s="292"/>
      <c r="O92" s="292"/>
      <c r="P92" s="190"/>
      <c r="Q92" s="144"/>
    </row>
    <row r="93" spans="1:17" s="185" customFormat="1" x14ac:dyDescent="0.25">
      <c r="A93" s="144"/>
      <c r="B93" s="144"/>
      <c r="C93" s="144"/>
      <c r="D93" s="150"/>
      <c r="E93" s="144"/>
      <c r="F93" s="190"/>
      <c r="G93" s="190"/>
      <c r="H93" s="190"/>
      <c r="I93" s="292"/>
      <c r="J93" s="292"/>
      <c r="K93" s="292"/>
      <c r="L93" s="292"/>
      <c r="M93" s="292"/>
      <c r="N93" s="292"/>
      <c r="O93" s="292"/>
      <c r="P93" s="190"/>
      <c r="Q93" s="144"/>
    </row>
    <row r="94" spans="1:17" s="185" customFormat="1" x14ac:dyDescent="0.25">
      <c r="A94" s="144"/>
      <c r="B94" s="144"/>
      <c r="C94" s="144"/>
      <c r="D94" s="150"/>
      <c r="E94" s="144"/>
      <c r="F94" s="190"/>
      <c r="G94" s="190"/>
      <c r="H94" s="190"/>
      <c r="I94" s="292"/>
      <c r="J94" s="292"/>
      <c r="K94" s="292"/>
      <c r="L94" s="292"/>
      <c r="M94" s="292"/>
      <c r="N94" s="292"/>
      <c r="O94" s="292"/>
      <c r="P94" s="190"/>
      <c r="Q94" s="144"/>
    </row>
    <row r="95" spans="1:17" s="185" customFormat="1" x14ac:dyDescent="0.25">
      <c r="A95" s="144"/>
      <c r="B95" s="144"/>
      <c r="C95" s="144"/>
      <c r="D95" s="150"/>
      <c r="E95" s="144"/>
      <c r="F95" s="190"/>
      <c r="G95" s="190"/>
      <c r="H95" s="190"/>
      <c r="I95" s="292"/>
      <c r="J95" s="292"/>
      <c r="K95" s="292"/>
      <c r="L95" s="292"/>
      <c r="M95" s="292"/>
      <c r="N95" s="292"/>
      <c r="O95" s="292"/>
      <c r="P95" s="190"/>
      <c r="Q95" s="144"/>
    </row>
    <row r="96" spans="1:17" s="185" customFormat="1" x14ac:dyDescent="0.25">
      <c r="A96" s="144"/>
      <c r="B96" s="144"/>
      <c r="C96" s="144"/>
      <c r="D96" s="150"/>
      <c r="E96" s="144"/>
      <c r="F96" s="190"/>
      <c r="G96" s="190"/>
      <c r="H96" s="190"/>
      <c r="I96" s="292"/>
      <c r="J96" s="292"/>
      <c r="K96" s="292"/>
      <c r="L96" s="292"/>
      <c r="M96" s="292"/>
      <c r="N96" s="292"/>
      <c r="O96" s="292"/>
      <c r="P96" s="190"/>
      <c r="Q96" s="144"/>
    </row>
    <row r="97" spans="1:17" s="185" customFormat="1" x14ac:dyDescent="0.25">
      <c r="A97" s="144"/>
      <c r="B97" s="144"/>
      <c r="C97" s="144"/>
      <c r="D97" s="150"/>
      <c r="E97" s="144"/>
      <c r="F97" s="190"/>
      <c r="G97" s="190"/>
      <c r="H97" s="190"/>
      <c r="I97" s="292"/>
      <c r="J97" s="292"/>
      <c r="K97" s="292"/>
      <c r="L97" s="292"/>
      <c r="M97" s="292"/>
      <c r="N97" s="292"/>
      <c r="O97" s="292"/>
      <c r="P97" s="190"/>
      <c r="Q97" s="144"/>
    </row>
    <row r="98" spans="1:17" s="185" customFormat="1" x14ac:dyDescent="0.25">
      <c r="A98" s="144"/>
      <c r="B98" s="144"/>
      <c r="C98" s="144"/>
      <c r="D98" s="150"/>
      <c r="E98" s="144"/>
      <c r="F98" s="190"/>
      <c r="G98" s="190"/>
      <c r="H98" s="190"/>
      <c r="I98" s="292"/>
      <c r="J98" s="292"/>
      <c r="K98" s="292"/>
      <c r="L98" s="292"/>
      <c r="M98" s="292"/>
      <c r="N98" s="292"/>
      <c r="O98" s="292"/>
      <c r="P98" s="190"/>
      <c r="Q98" s="144"/>
    </row>
    <row r="99" spans="1:17" s="185" customFormat="1" x14ac:dyDescent="0.25">
      <c r="A99" s="144"/>
      <c r="B99" s="144"/>
      <c r="C99" s="144"/>
      <c r="D99" s="150"/>
      <c r="E99" s="144"/>
      <c r="F99" s="190"/>
      <c r="G99" s="190"/>
      <c r="H99" s="190"/>
      <c r="I99" s="292"/>
      <c r="J99" s="292"/>
      <c r="K99" s="292"/>
      <c r="L99" s="292"/>
      <c r="M99" s="292"/>
      <c r="N99" s="292"/>
      <c r="O99" s="292"/>
      <c r="P99" s="190"/>
      <c r="Q99" s="144"/>
    </row>
    <row r="100" spans="1:17" s="185" customFormat="1" x14ac:dyDescent="0.25">
      <c r="A100" s="144"/>
      <c r="B100" s="144"/>
      <c r="C100" s="144"/>
      <c r="D100" s="150"/>
      <c r="E100" s="144"/>
      <c r="F100" s="190"/>
      <c r="G100" s="190"/>
      <c r="H100" s="190"/>
      <c r="I100" s="292"/>
      <c r="J100" s="292"/>
      <c r="K100" s="292"/>
      <c r="L100" s="292"/>
      <c r="M100" s="292"/>
      <c r="N100" s="292"/>
      <c r="O100" s="292"/>
      <c r="P100" s="190"/>
      <c r="Q100" s="144"/>
    </row>
    <row r="101" spans="1:17" s="185" customFormat="1" x14ac:dyDescent="0.25">
      <c r="A101" s="144"/>
      <c r="B101" s="144"/>
      <c r="C101" s="144"/>
      <c r="D101" s="150"/>
      <c r="E101" s="144"/>
      <c r="F101" s="190"/>
      <c r="G101" s="190"/>
      <c r="H101" s="190"/>
      <c r="I101" s="292"/>
      <c r="J101" s="292"/>
      <c r="K101" s="292"/>
      <c r="L101" s="292"/>
      <c r="M101" s="292"/>
      <c r="N101" s="292"/>
      <c r="O101" s="292"/>
      <c r="P101" s="190"/>
      <c r="Q101" s="144"/>
    </row>
    <row r="102" spans="1:17" s="185" customFormat="1" x14ac:dyDescent="0.25">
      <c r="A102" s="144"/>
      <c r="B102" s="144"/>
      <c r="C102" s="144"/>
      <c r="D102" s="150"/>
      <c r="E102" s="144"/>
      <c r="F102" s="190"/>
      <c r="G102" s="190"/>
      <c r="H102" s="190"/>
      <c r="I102" s="292"/>
      <c r="J102" s="292"/>
      <c r="K102" s="292"/>
      <c r="L102" s="292"/>
      <c r="M102" s="292"/>
      <c r="N102" s="292"/>
      <c r="O102" s="292"/>
      <c r="P102" s="190"/>
      <c r="Q102" s="144"/>
    </row>
    <row r="103" spans="1:17" s="185" customFormat="1" x14ac:dyDescent="0.25">
      <c r="A103" s="144"/>
      <c r="B103" s="144"/>
      <c r="C103" s="144"/>
      <c r="D103" s="150"/>
      <c r="E103" s="144"/>
      <c r="F103" s="190"/>
      <c r="G103" s="190"/>
      <c r="H103" s="190"/>
      <c r="I103" s="292"/>
      <c r="J103" s="292"/>
      <c r="K103" s="292"/>
      <c r="L103" s="292"/>
      <c r="M103" s="292"/>
      <c r="N103" s="292"/>
      <c r="O103" s="292"/>
      <c r="P103" s="190"/>
      <c r="Q103" s="144"/>
    </row>
    <row r="104" spans="1:17" s="185" customFormat="1" x14ac:dyDescent="0.25">
      <c r="A104" s="144"/>
      <c r="B104" s="144"/>
      <c r="C104" s="144"/>
      <c r="D104" s="150"/>
      <c r="E104" s="144"/>
      <c r="F104" s="190"/>
      <c r="G104" s="190"/>
      <c r="H104" s="190"/>
      <c r="I104" s="292"/>
      <c r="J104" s="292"/>
      <c r="K104" s="292"/>
      <c r="L104" s="292"/>
      <c r="M104" s="292"/>
      <c r="N104" s="292"/>
      <c r="O104" s="292"/>
      <c r="P104" s="190"/>
      <c r="Q104" s="144"/>
    </row>
  </sheetData>
  <mergeCells count="1">
    <mergeCell ref="A3:C3"/>
  </mergeCells>
  <conditionalFormatting sqref="G5:H17">
    <cfRule type="containsBlanks" dxfId="10" priority="3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04"/>
  <sheetViews>
    <sheetView zoomScale="85" zoomScaleNormal="85" zoomScaleSheetLayoutView="115" workbookViewId="0">
      <pane ySplit="4" topLeftCell="A5" activePane="bottomLeft" state="frozen"/>
      <selection activeCell="C31" sqref="C31"/>
      <selection pane="bottomLeft" activeCell="J17" sqref="J17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86" customWidth="1"/>
    <col min="6" max="6" width="15.625" style="168" customWidth="1"/>
    <col min="7" max="8" width="12.625" style="168" customWidth="1"/>
    <col min="9" max="9" width="15.625" style="169" customWidth="1"/>
    <col min="10" max="15" width="11.125" style="292" customWidth="1"/>
    <col min="16" max="16" width="15.625" style="168" customWidth="1"/>
    <col min="17" max="17" width="31.5" style="86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274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7" t="s">
        <v>503</v>
      </c>
    </row>
    <row r="2" spans="1:17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267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171"/>
    </row>
    <row r="3" spans="1:17" s="2" customFormat="1" x14ac:dyDescent="0.25">
      <c r="A3" s="312" t="s">
        <v>213</v>
      </c>
      <c r="B3" s="313"/>
      <c r="C3" s="314"/>
      <c r="D3" s="145" t="s">
        <v>71</v>
      </c>
      <c r="E3" s="161"/>
      <c r="F3" s="166"/>
      <c r="G3" s="166"/>
      <c r="H3" s="166"/>
      <c r="I3" s="268"/>
      <c r="J3" s="268"/>
      <c r="K3" s="268"/>
      <c r="L3" s="268"/>
      <c r="M3" s="268"/>
      <c r="N3" s="268"/>
      <c r="O3" s="268"/>
      <c r="P3" s="12"/>
      <c r="Q3" s="258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269"/>
      <c r="J4" s="269"/>
      <c r="K4" s="269"/>
      <c r="L4" s="269"/>
      <c r="M4" s="269"/>
      <c r="N4" s="269"/>
      <c r="O4" s="269"/>
      <c r="P4" s="13">
        <f>SUM(P5:P17)</f>
        <v>0</v>
      </c>
      <c r="Q4" s="259"/>
    </row>
    <row r="5" spans="1:17" s="180" customFormat="1" ht="32.25" thickTop="1" x14ac:dyDescent="0.25">
      <c r="A5" s="7" t="s">
        <v>47</v>
      </c>
      <c r="B5" s="8" t="s">
        <v>279</v>
      </c>
      <c r="C5" s="8" t="s">
        <v>279</v>
      </c>
      <c r="D5" s="147" t="s">
        <v>242</v>
      </c>
      <c r="E5" s="176" t="s">
        <v>0</v>
      </c>
      <c r="F5" s="177">
        <f>G5+H5</f>
        <v>0</v>
      </c>
      <c r="G5" s="177"/>
      <c r="H5" s="177"/>
      <c r="I5" s="289">
        <f>SUM(J5:O5)</f>
        <v>1</v>
      </c>
      <c r="J5" s="289">
        <v>0</v>
      </c>
      <c r="K5" s="289">
        <v>0</v>
      </c>
      <c r="L5" s="289">
        <v>0</v>
      </c>
      <c r="M5" s="289">
        <v>1</v>
      </c>
      <c r="N5" s="289">
        <v>0</v>
      </c>
      <c r="O5" s="289">
        <v>0</v>
      </c>
      <c r="P5" s="179">
        <f t="shared" ref="P5:P17" si="0">I5*F5</f>
        <v>0</v>
      </c>
      <c r="Q5" s="260"/>
    </row>
    <row r="6" spans="1:17" s="180" customFormat="1" ht="31.5" x14ac:dyDescent="0.25">
      <c r="A6" s="9" t="s">
        <v>48</v>
      </c>
      <c r="B6" s="6" t="s">
        <v>279</v>
      </c>
      <c r="C6" s="6" t="s">
        <v>279</v>
      </c>
      <c r="D6" s="148" t="s">
        <v>243</v>
      </c>
      <c r="E6" s="181" t="s">
        <v>0</v>
      </c>
      <c r="F6" s="182">
        <f>G6+H6</f>
        <v>0</v>
      </c>
      <c r="G6" s="182"/>
      <c r="H6" s="182"/>
      <c r="I6" s="290">
        <f t="shared" ref="I6:I16" si="1">SUM(J6:O6)</f>
        <v>1</v>
      </c>
      <c r="J6" s="290">
        <v>0</v>
      </c>
      <c r="K6" s="290">
        <v>0</v>
      </c>
      <c r="L6" s="290">
        <v>0</v>
      </c>
      <c r="M6" s="290">
        <v>1</v>
      </c>
      <c r="N6" s="290">
        <v>0</v>
      </c>
      <c r="O6" s="290">
        <v>0</v>
      </c>
      <c r="P6" s="184">
        <f t="shared" si="0"/>
        <v>0</v>
      </c>
      <c r="Q6" s="248"/>
    </row>
    <row r="7" spans="1:17" s="180" customFormat="1" ht="31.5" x14ac:dyDescent="0.25">
      <c r="A7" s="9" t="s">
        <v>49</v>
      </c>
      <c r="B7" s="6" t="s">
        <v>279</v>
      </c>
      <c r="C7" s="6" t="s">
        <v>279</v>
      </c>
      <c r="D7" s="148" t="s">
        <v>244</v>
      </c>
      <c r="E7" s="181" t="s">
        <v>0</v>
      </c>
      <c r="F7" s="182">
        <f t="shared" ref="F7:F17" si="2">G7+H7</f>
        <v>0</v>
      </c>
      <c r="G7" s="182"/>
      <c r="H7" s="182"/>
      <c r="I7" s="290">
        <f t="shared" si="1"/>
        <v>1</v>
      </c>
      <c r="J7" s="290">
        <v>0</v>
      </c>
      <c r="K7" s="290">
        <v>0</v>
      </c>
      <c r="L7" s="290">
        <v>0</v>
      </c>
      <c r="M7" s="290">
        <v>1</v>
      </c>
      <c r="N7" s="290">
        <v>0</v>
      </c>
      <c r="O7" s="290">
        <v>0</v>
      </c>
      <c r="P7" s="184">
        <f t="shared" si="0"/>
        <v>0</v>
      </c>
      <c r="Q7" s="248"/>
    </row>
    <row r="8" spans="1:17" s="180" customFormat="1" ht="31.5" x14ac:dyDescent="0.25">
      <c r="A8" s="9" t="s">
        <v>50</v>
      </c>
      <c r="B8" s="6" t="s">
        <v>279</v>
      </c>
      <c r="C8" s="6" t="s">
        <v>279</v>
      </c>
      <c r="D8" s="148" t="s">
        <v>245</v>
      </c>
      <c r="E8" s="181" t="s">
        <v>0</v>
      </c>
      <c r="F8" s="182">
        <f t="shared" si="2"/>
        <v>0</v>
      </c>
      <c r="G8" s="182"/>
      <c r="H8" s="182"/>
      <c r="I8" s="290">
        <f t="shared" si="1"/>
        <v>1</v>
      </c>
      <c r="J8" s="290">
        <v>0</v>
      </c>
      <c r="K8" s="290">
        <v>0</v>
      </c>
      <c r="L8" s="290">
        <v>0</v>
      </c>
      <c r="M8" s="290">
        <v>0</v>
      </c>
      <c r="N8" s="290">
        <v>1</v>
      </c>
      <c r="O8" s="290">
        <v>0</v>
      </c>
      <c r="P8" s="184">
        <f t="shared" si="0"/>
        <v>0</v>
      </c>
      <c r="Q8" s="248"/>
    </row>
    <row r="9" spans="1:17" s="180" customFormat="1" ht="31.5" x14ac:dyDescent="0.25">
      <c r="A9" s="9" t="s">
        <v>51</v>
      </c>
      <c r="B9" s="6" t="s">
        <v>279</v>
      </c>
      <c r="C9" s="6" t="s">
        <v>279</v>
      </c>
      <c r="D9" s="148" t="s">
        <v>246</v>
      </c>
      <c r="E9" s="181" t="s">
        <v>0</v>
      </c>
      <c r="F9" s="182">
        <f t="shared" si="2"/>
        <v>0</v>
      </c>
      <c r="G9" s="182"/>
      <c r="H9" s="182"/>
      <c r="I9" s="290">
        <f t="shared" si="1"/>
        <v>1</v>
      </c>
      <c r="J9" s="290">
        <v>0</v>
      </c>
      <c r="K9" s="290">
        <v>0</v>
      </c>
      <c r="L9" s="290">
        <v>0</v>
      </c>
      <c r="M9" s="290">
        <v>0</v>
      </c>
      <c r="N9" s="290">
        <v>1</v>
      </c>
      <c r="O9" s="290">
        <v>0</v>
      </c>
      <c r="P9" s="184">
        <f t="shared" si="0"/>
        <v>0</v>
      </c>
      <c r="Q9" s="248"/>
    </row>
    <row r="10" spans="1:17" s="180" customFormat="1" ht="31.5" x14ac:dyDescent="0.25">
      <c r="A10" s="9" t="s">
        <v>52</v>
      </c>
      <c r="B10" s="6" t="s">
        <v>279</v>
      </c>
      <c r="C10" s="6" t="s">
        <v>279</v>
      </c>
      <c r="D10" s="148" t="s">
        <v>247</v>
      </c>
      <c r="E10" s="181" t="s">
        <v>0</v>
      </c>
      <c r="F10" s="182">
        <f t="shared" si="2"/>
        <v>0</v>
      </c>
      <c r="G10" s="182"/>
      <c r="H10" s="182"/>
      <c r="I10" s="290">
        <f t="shared" si="1"/>
        <v>1</v>
      </c>
      <c r="J10" s="290">
        <v>1</v>
      </c>
      <c r="K10" s="290">
        <v>0</v>
      </c>
      <c r="L10" s="290">
        <v>0</v>
      </c>
      <c r="M10" s="290">
        <v>0</v>
      </c>
      <c r="N10" s="290">
        <v>0</v>
      </c>
      <c r="O10" s="290">
        <v>0</v>
      </c>
      <c r="P10" s="184">
        <f t="shared" si="0"/>
        <v>0</v>
      </c>
      <c r="Q10" s="248"/>
    </row>
    <row r="11" spans="1:17" s="180" customFormat="1" ht="31.5" x14ac:dyDescent="0.25">
      <c r="A11" s="9" t="s">
        <v>53</v>
      </c>
      <c r="B11" s="6" t="s">
        <v>279</v>
      </c>
      <c r="C11" s="6" t="s">
        <v>279</v>
      </c>
      <c r="D11" s="148" t="s">
        <v>248</v>
      </c>
      <c r="E11" s="181" t="s">
        <v>0</v>
      </c>
      <c r="F11" s="182">
        <f t="shared" si="2"/>
        <v>0</v>
      </c>
      <c r="G11" s="182"/>
      <c r="H11" s="182"/>
      <c r="I11" s="290">
        <f t="shared" si="1"/>
        <v>1</v>
      </c>
      <c r="J11" s="290">
        <v>1</v>
      </c>
      <c r="K11" s="290">
        <v>0</v>
      </c>
      <c r="L11" s="290">
        <v>0</v>
      </c>
      <c r="M11" s="290">
        <v>0</v>
      </c>
      <c r="N11" s="290">
        <v>0</v>
      </c>
      <c r="O11" s="290">
        <v>0</v>
      </c>
      <c r="P11" s="184">
        <f t="shared" si="0"/>
        <v>0</v>
      </c>
      <c r="Q11" s="248"/>
    </row>
    <row r="12" spans="1:17" s="180" customFormat="1" ht="31.5" x14ac:dyDescent="0.25">
      <c r="A12" s="9" t="s">
        <v>54</v>
      </c>
      <c r="B12" s="6" t="s">
        <v>279</v>
      </c>
      <c r="C12" s="6" t="s">
        <v>279</v>
      </c>
      <c r="D12" s="148" t="s">
        <v>249</v>
      </c>
      <c r="E12" s="181" t="s">
        <v>0</v>
      </c>
      <c r="F12" s="182">
        <f t="shared" si="2"/>
        <v>0</v>
      </c>
      <c r="G12" s="182"/>
      <c r="H12" s="182"/>
      <c r="I12" s="290">
        <f t="shared" si="1"/>
        <v>1</v>
      </c>
      <c r="J12" s="290">
        <v>0</v>
      </c>
      <c r="K12" s="290">
        <v>1</v>
      </c>
      <c r="L12" s="290">
        <v>0</v>
      </c>
      <c r="M12" s="290">
        <v>0</v>
      </c>
      <c r="N12" s="290">
        <v>0</v>
      </c>
      <c r="O12" s="290">
        <v>0</v>
      </c>
      <c r="P12" s="184">
        <f t="shared" si="0"/>
        <v>0</v>
      </c>
      <c r="Q12" s="248"/>
    </row>
    <row r="13" spans="1:17" s="180" customFormat="1" ht="31.5" x14ac:dyDescent="0.25">
      <c r="A13" s="9" t="s">
        <v>55</v>
      </c>
      <c r="B13" s="6" t="s">
        <v>279</v>
      </c>
      <c r="C13" s="6" t="s">
        <v>279</v>
      </c>
      <c r="D13" s="148" t="s">
        <v>250</v>
      </c>
      <c r="E13" s="181" t="s">
        <v>0</v>
      </c>
      <c r="F13" s="182">
        <f t="shared" si="2"/>
        <v>0</v>
      </c>
      <c r="G13" s="182"/>
      <c r="H13" s="182"/>
      <c r="I13" s="290">
        <f t="shared" si="1"/>
        <v>1</v>
      </c>
      <c r="J13" s="290">
        <v>0</v>
      </c>
      <c r="K13" s="290">
        <v>0</v>
      </c>
      <c r="L13" s="290">
        <v>1</v>
      </c>
      <c r="M13" s="290">
        <v>0</v>
      </c>
      <c r="N13" s="290">
        <v>0</v>
      </c>
      <c r="O13" s="290">
        <v>0</v>
      </c>
      <c r="P13" s="184">
        <f t="shared" si="0"/>
        <v>0</v>
      </c>
      <c r="Q13" s="248"/>
    </row>
    <row r="14" spans="1:17" s="180" customFormat="1" ht="31.5" x14ac:dyDescent="0.25">
      <c r="A14" s="9" t="s">
        <v>56</v>
      </c>
      <c r="B14" s="6" t="s">
        <v>279</v>
      </c>
      <c r="C14" s="6" t="s">
        <v>279</v>
      </c>
      <c r="D14" s="148" t="s">
        <v>251</v>
      </c>
      <c r="E14" s="181" t="s">
        <v>0</v>
      </c>
      <c r="F14" s="182">
        <f t="shared" si="2"/>
        <v>0</v>
      </c>
      <c r="G14" s="182"/>
      <c r="H14" s="182"/>
      <c r="I14" s="290">
        <f t="shared" si="1"/>
        <v>1</v>
      </c>
      <c r="J14" s="290">
        <v>0</v>
      </c>
      <c r="K14" s="290">
        <v>0</v>
      </c>
      <c r="L14" s="290">
        <v>1</v>
      </c>
      <c r="M14" s="290">
        <v>0</v>
      </c>
      <c r="N14" s="290">
        <v>0</v>
      </c>
      <c r="O14" s="290">
        <v>0</v>
      </c>
      <c r="P14" s="184">
        <f t="shared" si="0"/>
        <v>0</v>
      </c>
      <c r="Q14" s="248"/>
    </row>
    <row r="15" spans="1:17" s="180" customFormat="1" ht="31.5" x14ac:dyDescent="0.25">
      <c r="A15" s="9" t="s">
        <v>57</v>
      </c>
      <c r="B15" s="6" t="s">
        <v>279</v>
      </c>
      <c r="C15" s="6" t="s">
        <v>279</v>
      </c>
      <c r="D15" s="148" t="s">
        <v>252</v>
      </c>
      <c r="E15" s="181" t="s">
        <v>0</v>
      </c>
      <c r="F15" s="182">
        <f t="shared" si="2"/>
        <v>0</v>
      </c>
      <c r="G15" s="182"/>
      <c r="H15" s="182"/>
      <c r="I15" s="290">
        <f t="shared" si="1"/>
        <v>1</v>
      </c>
      <c r="J15" s="293">
        <v>0</v>
      </c>
      <c r="K15" s="293">
        <v>0</v>
      </c>
      <c r="L15" s="293">
        <v>1</v>
      </c>
      <c r="M15" s="293">
        <v>0</v>
      </c>
      <c r="N15" s="293">
        <v>0</v>
      </c>
      <c r="O15" s="293">
        <v>0</v>
      </c>
      <c r="P15" s="184">
        <f t="shared" si="0"/>
        <v>0</v>
      </c>
      <c r="Q15" s="248"/>
    </row>
    <row r="16" spans="1:17" s="185" customFormat="1" ht="94.5" x14ac:dyDescent="0.25">
      <c r="A16" s="9" t="s">
        <v>276</v>
      </c>
      <c r="B16" s="6" t="s">
        <v>279</v>
      </c>
      <c r="C16" s="6" t="s">
        <v>279</v>
      </c>
      <c r="D16" s="148" t="s">
        <v>261</v>
      </c>
      <c r="E16" s="181" t="s">
        <v>0</v>
      </c>
      <c r="F16" s="182">
        <f t="shared" si="2"/>
        <v>0</v>
      </c>
      <c r="G16" s="182"/>
      <c r="H16" s="182"/>
      <c r="I16" s="290">
        <f t="shared" si="1"/>
        <v>1</v>
      </c>
      <c r="J16" s="293">
        <v>0</v>
      </c>
      <c r="K16" s="293">
        <v>0</v>
      </c>
      <c r="L16" s="293">
        <v>0</v>
      </c>
      <c r="M16" s="293">
        <v>1</v>
      </c>
      <c r="N16" s="293">
        <v>0</v>
      </c>
      <c r="O16" s="293">
        <v>0</v>
      </c>
      <c r="P16" s="184">
        <f t="shared" si="0"/>
        <v>0</v>
      </c>
      <c r="Q16" s="248"/>
    </row>
    <row r="17" spans="1:17" s="185" customFormat="1" ht="63.75" thickBot="1" x14ac:dyDescent="0.3">
      <c r="A17" s="10" t="s">
        <v>277</v>
      </c>
      <c r="B17" s="11" t="s">
        <v>279</v>
      </c>
      <c r="C17" s="11" t="s">
        <v>279</v>
      </c>
      <c r="D17" s="149" t="s">
        <v>262</v>
      </c>
      <c r="E17" s="186" t="s">
        <v>0</v>
      </c>
      <c r="F17" s="187">
        <f t="shared" si="2"/>
        <v>0</v>
      </c>
      <c r="G17" s="187"/>
      <c r="H17" s="187"/>
      <c r="I17" s="188">
        <f>SUM(J17:O17)</f>
        <v>1</v>
      </c>
      <c r="J17" s="291">
        <v>1</v>
      </c>
      <c r="K17" s="291">
        <v>0</v>
      </c>
      <c r="L17" s="291">
        <v>0</v>
      </c>
      <c r="M17" s="291">
        <v>0</v>
      </c>
      <c r="N17" s="291">
        <v>0</v>
      </c>
      <c r="O17" s="291">
        <v>0</v>
      </c>
      <c r="P17" s="189">
        <f t="shared" si="0"/>
        <v>0</v>
      </c>
      <c r="Q17" s="249"/>
    </row>
    <row r="18" spans="1:17" s="185" customFormat="1" ht="16.5" thickTop="1" x14ac:dyDescent="0.25">
      <c r="A18" s="144"/>
      <c r="B18" s="144"/>
      <c r="C18" s="144"/>
      <c r="D18" s="150"/>
      <c r="E18" s="144"/>
      <c r="F18" s="190"/>
      <c r="G18" s="190"/>
      <c r="H18" s="190"/>
      <c r="I18" s="191"/>
      <c r="J18" s="292"/>
      <c r="K18" s="292"/>
      <c r="L18" s="292"/>
      <c r="M18" s="292"/>
      <c r="N18" s="292"/>
      <c r="O18" s="292"/>
      <c r="P18" s="190"/>
      <c r="Q18" s="144"/>
    </row>
    <row r="19" spans="1:17" s="185" customFormat="1" x14ac:dyDescent="0.25">
      <c r="A19" s="144"/>
      <c r="B19" s="144"/>
      <c r="C19" s="144"/>
      <c r="D19" s="150"/>
      <c r="E19" s="144"/>
      <c r="F19" s="190"/>
      <c r="G19" s="190"/>
      <c r="H19" s="190"/>
      <c r="I19" s="191"/>
      <c r="J19" s="292"/>
      <c r="K19" s="292"/>
      <c r="L19" s="292"/>
      <c r="M19" s="292"/>
      <c r="N19" s="292"/>
      <c r="O19" s="292"/>
      <c r="P19" s="190"/>
      <c r="Q19" s="144"/>
    </row>
    <row r="20" spans="1:17" s="185" customFormat="1" x14ac:dyDescent="0.25">
      <c r="A20" s="144"/>
      <c r="B20" s="144"/>
      <c r="C20" s="144"/>
      <c r="D20" s="150"/>
      <c r="E20" s="144"/>
      <c r="F20" s="190"/>
      <c r="G20" s="190"/>
      <c r="H20" s="190"/>
      <c r="I20" s="191"/>
      <c r="J20" s="292"/>
      <c r="K20" s="292"/>
      <c r="L20" s="292"/>
      <c r="M20" s="292"/>
      <c r="N20" s="292"/>
      <c r="O20" s="292"/>
      <c r="P20" s="190"/>
      <c r="Q20" s="144"/>
    </row>
    <row r="21" spans="1:17" s="185" customFormat="1" x14ac:dyDescent="0.25">
      <c r="A21" s="144"/>
      <c r="B21" s="144"/>
      <c r="C21" s="144"/>
      <c r="D21" s="150"/>
      <c r="E21" s="144"/>
      <c r="F21" s="190"/>
      <c r="G21" s="190"/>
      <c r="H21" s="190"/>
      <c r="I21" s="191"/>
      <c r="J21" s="292"/>
      <c r="K21" s="292"/>
      <c r="L21" s="292"/>
      <c r="M21" s="292"/>
      <c r="N21" s="292"/>
      <c r="O21" s="292"/>
      <c r="P21" s="190"/>
      <c r="Q21" s="144"/>
    </row>
    <row r="22" spans="1:17" s="185" customFormat="1" x14ac:dyDescent="0.25">
      <c r="A22" s="144"/>
      <c r="B22" s="144"/>
      <c r="C22" s="144"/>
      <c r="D22" s="150"/>
      <c r="E22" s="144"/>
      <c r="F22" s="190"/>
      <c r="G22" s="190"/>
      <c r="H22" s="190"/>
      <c r="I22" s="191"/>
      <c r="J22" s="292"/>
      <c r="K22" s="292"/>
      <c r="L22" s="292"/>
      <c r="M22" s="292"/>
      <c r="N22" s="292"/>
      <c r="O22" s="292"/>
      <c r="P22" s="190"/>
      <c r="Q22" s="144"/>
    </row>
    <row r="23" spans="1:17" s="185" customFormat="1" x14ac:dyDescent="0.25">
      <c r="A23" s="144"/>
      <c r="B23" s="144"/>
      <c r="C23" s="144"/>
      <c r="D23" s="150"/>
      <c r="E23" s="144"/>
      <c r="F23" s="190"/>
      <c r="G23" s="190"/>
      <c r="H23" s="190"/>
      <c r="I23" s="191"/>
      <c r="J23" s="292"/>
      <c r="K23" s="292"/>
      <c r="L23" s="292"/>
      <c r="M23" s="292"/>
      <c r="N23" s="292"/>
      <c r="O23" s="292"/>
      <c r="P23" s="190"/>
      <c r="Q23" s="144"/>
    </row>
    <row r="24" spans="1:17" s="185" customFormat="1" x14ac:dyDescent="0.25">
      <c r="A24" s="144"/>
      <c r="B24" s="144"/>
      <c r="C24" s="144"/>
      <c r="D24" s="150"/>
      <c r="E24" s="144"/>
      <c r="F24" s="190"/>
      <c r="G24" s="190"/>
      <c r="H24" s="190"/>
      <c r="I24" s="191"/>
      <c r="J24" s="292"/>
      <c r="K24" s="292"/>
      <c r="L24" s="292"/>
      <c r="M24" s="292"/>
      <c r="N24" s="292"/>
      <c r="O24" s="292"/>
      <c r="P24" s="190"/>
      <c r="Q24" s="144"/>
    </row>
    <row r="25" spans="1:17" s="185" customFormat="1" x14ac:dyDescent="0.25">
      <c r="A25" s="144"/>
      <c r="B25" s="144"/>
      <c r="C25" s="144"/>
      <c r="D25" s="150"/>
      <c r="E25" s="144"/>
      <c r="F25" s="190"/>
      <c r="G25" s="190"/>
      <c r="H25" s="190"/>
      <c r="I25" s="191"/>
      <c r="J25" s="292"/>
      <c r="K25" s="292"/>
      <c r="L25" s="292"/>
      <c r="M25" s="292"/>
      <c r="N25" s="292"/>
      <c r="O25" s="292"/>
      <c r="P25" s="190"/>
      <c r="Q25" s="144"/>
    </row>
    <row r="26" spans="1:17" s="185" customFormat="1" x14ac:dyDescent="0.25">
      <c r="A26" s="144"/>
      <c r="B26" s="144"/>
      <c r="C26" s="144"/>
      <c r="D26" s="150"/>
      <c r="E26" s="144"/>
      <c r="F26" s="190"/>
      <c r="G26" s="190"/>
      <c r="H26" s="190"/>
      <c r="I26" s="191"/>
      <c r="J26" s="292"/>
      <c r="K26" s="292"/>
      <c r="L26" s="292"/>
      <c r="M26" s="292"/>
      <c r="N26" s="292"/>
      <c r="O26" s="292"/>
      <c r="P26" s="190"/>
      <c r="Q26" s="144"/>
    </row>
    <row r="27" spans="1:17" s="185" customFormat="1" x14ac:dyDescent="0.25">
      <c r="A27" s="144"/>
      <c r="B27" s="144"/>
      <c r="C27" s="144"/>
      <c r="D27" s="150"/>
      <c r="E27" s="144"/>
      <c r="F27" s="190"/>
      <c r="G27" s="190"/>
      <c r="H27" s="190"/>
      <c r="I27" s="191"/>
      <c r="J27" s="292"/>
      <c r="K27" s="292"/>
      <c r="L27" s="292"/>
      <c r="M27" s="292"/>
      <c r="N27" s="292"/>
      <c r="O27" s="292"/>
      <c r="P27" s="190"/>
      <c r="Q27" s="144"/>
    </row>
    <row r="28" spans="1:17" s="185" customFormat="1" x14ac:dyDescent="0.25">
      <c r="A28" s="144"/>
      <c r="B28" s="144"/>
      <c r="C28" s="144"/>
      <c r="D28" s="150"/>
      <c r="E28" s="144"/>
      <c r="F28" s="190"/>
      <c r="G28" s="190"/>
      <c r="H28" s="190"/>
      <c r="I28" s="191"/>
      <c r="J28" s="292"/>
      <c r="K28" s="292"/>
      <c r="L28" s="292"/>
      <c r="M28" s="292"/>
      <c r="N28" s="292"/>
      <c r="O28" s="292"/>
      <c r="P28" s="190"/>
      <c r="Q28" s="144"/>
    </row>
    <row r="29" spans="1:17" s="185" customFormat="1" x14ac:dyDescent="0.25">
      <c r="A29" s="144"/>
      <c r="B29" s="144"/>
      <c r="C29" s="144"/>
      <c r="D29" s="150"/>
      <c r="E29" s="144"/>
      <c r="F29" s="190"/>
      <c r="G29" s="190"/>
      <c r="H29" s="190"/>
      <c r="I29" s="191"/>
      <c r="J29" s="292"/>
      <c r="K29" s="292"/>
      <c r="L29" s="292"/>
      <c r="M29" s="292"/>
      <c r="N29" s="292"/>
      <c r="O29" s="292"/>
      <c r="P29" s="190"/>
      <c r="Q29" s="144"/>
    </row>
    <row r="30" spans="1:17" s="185" customFormat="1" x14ac:dyDescent="0.25">
      <c r="A30" s="144"/>
      <c r="B30" s="144"/>
      <c r="C30" s="144"/>
      <c r="D30" s="150"/>
      <c r="E30" s="144"/>
      <c r="F30" s="190"/>
      <c r="G30" s="190"/>
      <c r="H30" s="190"/>
      <c r="I30" s="191"/>
      <c r="J30" s="292"/>
      <c r="K30" s="292"/>
      <c r="L30" s="292"/>
      <c r="M30" s="292"/>
      <c r="N30" s="292"/>
      <c r="O30" s="292"/>
      <c r="P30" s="190"/>
      <c r="Q30" s="144"/>
    </row>
    <row r="31" spans="1:17" s="185" customFormat="1" x14ac:dyDescent="0.25">
      <c r="A31" s="144"/>
      <c r="B31" s="144"/>
      <c r="C31" s="144"/>
      <c r="D31" s="150"/>
      <c r="E31" s="144"/>
      <c r="F31" s="190"/>
      <c r="G31" s="190"/>
      <c r="H31" s="190"/>
      <c r="I31" s="191"/>
      <c r="J31" s="292"/>
      <c r="K31" s="292"/>
      <c r="L31" s="292"/>
      <c r="M31" s="292"/>
      <c r="N31" s="292"/>
      <c r="O31" s="292"/>
      <c r="P31" s="190"/>
      <c r="Q31" s="144"/>
    </row>
    <row r="32" spans="1:17" s="185" customFormat="1" x14ac:dyDescent="0.25">
      <c r="A32" s="144"/>
      <c r="B32" s="144"/>
      <c r="C32" s="144"/>
      <c r="D32" s="150"/>
      <c r="E32" s="144"/>
      <c r="F32" s="190"/>
      <c r="G32" s="190"/>
      <c r="H32" s="190"/>
      <c r="I32" s="191"/>
      <c r="J32" s="292"/>
      <c r="K32" s="292"/>
      <c r="L32" s="292"/>
      <c r="M32" s="292"/>
      <c r="N32" s="292"/>
      <c r="O32" s="292"/>
      <c r="P32" s="190"/>
      <c r="Q32" s="144"/>
    </row>
    <row r="33" spans="1:17" s="185" customFormat="1" x14ac:dyDescent="0.25">
      <c r="A33" s="144"/>
      <c r="B33" s="144"/>
      <c r="C33" s="144"/>
      <c r="D33" s="150"/>
      <c r="E33" s="144"/>
      <c r="F33" s="190"/>
      <c r="G33" s="190"/>
      <c r="H33" s="190"/>
      <c r="I33" s="191"/>
      <c r="J33" s="292"/>
      <c r="K33" s="292"/>
      <c r="L33" s="292"/>
      <c r="M33" s="292"/>
      <c r="N33" s="292"/>
      <c r="O33" s="292"/>
      <c r="P33" s="190"/>
      <c r="Q33" s="144"/>
    </row>
    <row r="34" spans="1:17" s="185" customFormat="1" x14ac:dyDescent="0.25">
      <c r="A34" s="144"/>
      <c r="B34" s="144"/>
      <c r="C34" s="144"/>
      <c r="D34" s="150"/>
      <c r="E34" s="144"/>
      <c r="F34" s="190"/>
      <c r="G34" s="190"/>
      <c r="H34" s="190"/>
      <c r="I34" s="191"/>
      <c r="J34" s="292"/>
      <c r="K34" s="292"/>
      <c r="L34" s="292"/>
      <c r="M34" s="292"/>
      <c r="N34" s="292"/>
      <c r="O34" s="292"/>
      <c r="P34" s="190"/>
      <c r="Q34" s="144"/>
    </row>
    <row r="35" spans="1:17" s="185" customFormat="1" x14ac:dyDescent="0.25">
      <c r="A35" s="144"/>
      <c r="B35" s="144"/>
      <c r="C35" s="144"/>
      <c r="D35" s="150"/>
      <c r="E35" s="144"/>
      <c r="F35" s="190"/>
      <c r="G35" s="190"/>
      <c r="H35" s="190"/>
      <c r="I35" s="191"/>
      <c r="J35" s="292"/>
      <c r="K35" s="292"/>
      <c r="L35" s="292"/>
      <c r="M35" s="292"/>
      <c r="N35" s="292"/>
      <c r="O35" s="292"/>
      <c r="P35" s="190"/>
      <c r="Q35" s="144"/>
    </row>
    <row r="36" spans="1:17" s="185" customFormat="1" x14ac:dyDescent="0.25">
      <c r="A36" s="144"/>
      <c r="B36" s="144"/>
      <c r="C36" s="144"/>
      <c r="D36" s="150"/>
      <c r="E36" s="144"/>
      <c r="F36" s="190"/>
      <c r="G36" s="190"/>
      <c r="H36" s="190"/>
      <c r="I36" s="191"/>
      <c r="J36" s="292"/>
      <c r="K36" s="292"/>
      <c r="L36" s="292"/>
      <c r="M36" s="292"/>
      <c r="N36" s="292"/>
      <c r="O36" s="292"/>
      <c r="P36" s="190"/>
      <c r="Q36" s="144"/>
    </row>
    <row r="37" spans="1:17" s="185" customFormat="1" x14ac:dyDescent="0.25">
      <c r="A37" s="144"/>
      <c r="B37" s="144"/>
      <c r="C37" s="144"/>
      <c r="D37" s="150"/>
      <c r="E37" s="144"/>
      <c r="F37" s="190"/>
      <c r="G37" s="190"/>
      <c r="H37" s="190"/>
      <c r="I37" s="191"/>
      <c r="J37" s="292"/>
      <c r="K37" s="292"/>
      <c r="L37" s="292"/>
      <c r="M37" s="292"/>
      <c r="N37" s="292"/>
      <c r="O37" s="292"/>
      <c r="P37" s="190"/>
      <c r="Q37" s="144"/>
    </row>
    <row r="38" spans="1:17" s="185" customFormat="1" x14ac:dyDescent="0.25">
      <c r="A38" s="144"/>
      <c r="B38" s="144"/>
      <c r="C38" s="144"/>
      <c r="D38" s="150"/>
      <c r="E38" s="144"/>
      <c r="F38" s="190"/>
      <c r="G38" s="190"/>
      <c r="H38" s="190"/>
      <c r="I38" s="191"/>
      <c r="J38" s="292"/>
      <c r="K38" s="292"/>
      <c r="L38" s="292"/>
      <c r="M38" s="292"/>
      <c r="N38" s="292"/>
      <c r="O38" s="292"/>
      <c r="P38" s="190"/>
      <c r="Q38" s="144"/>
    </row>
    <row r="39" spans="1:17" s="185" customFormat="1" x14ac:dyDescent="0.25">
      <c r="A39" s="144"/>
      <c r="B39" s="144"/>
      <c r="C39" s="144"/>
      <c r="D39" s="150"/>
      <c r="E39" s="144"/>
      <c r="F39" s="190"/>
      <c r="G39" s="190"/>
      <c r="H39" s="190"/>
      <c r="I39" s="191"/>
      <c r="J39" s="292"/>
      <c r="K39" s="292"/>
      <c r="L39" s="292"/>
      <c r="M39" s="292"/>
      <c r="N39" s="292"/>
      <c r="O39" s="292"/>
      <c r="P39" s="190"/>
      <c r="Q39" s="144"/>
    </row>
    <row r="40" spans="1:17" s="185" customFormat="1" x14ac:dyDescent="0.25">
      <c r="A40" s="144"/>
      <c r="B40" s="144"/>
      <c r="C40" s="144"/>
      <c r="D40" s="150"/>
      <c r="E40" s="144"/>
      <c r="F40" s="190"/>
      <c r="G40" s="190"/>
      <c r="H40" s="190"/>
      <c r="I40" s="191"/>
      <c r="J40" s="292"/>
      <c r="K40" s="292"/>
      <c r="L40" s="292"/>
      <c r="M40" s="292"/>
      <c r="N40" s="292"/>
      <c r="O40" s="292"/>
      <c r="P40" s="190"/>
      <c r="Q40" s="144"/>
    </row>
    <row r="41" spans="1:17" s="185" customFormat="1" x14ac:dyDescent="0.25">
      <c r="A41" s="144"/>
      <c r="B41" s="144"/>
      <c r="C41" s="144"/>
      <c r="D41" s="150"/>
      <c r="E41" s="144"/>
      <c r="F41" s="190"/>
      <c r="G41" s="190"/>
      <c r="H41" s="190"/>
      <c r="I41" s="191"/>
      <c r="J41" s="292"/>
      <c r="K41" s="292"/>
      <c r="L41" s="292"/>
      <c r="M41" s="292"/>
      <c r="N41" s="292"/>
      <c r="O41" s="292"/>
      <c r="P41" s="190"/>
      <c r="Q41" s="144"/>
    </row>
    <row r="42" spans="1:17" s="185" customFormat="1" x14ac:dyDescent="0.25">
      <c r="A42" s="144"/>
      <c r="B42" s="144"/>
      <c r="C42" s="144"/>
      <c r="D42" s="150"/>
      <c r="E42" s="144"/>
      <c r="F42" s="190"/>
      <c r="G42" s="190"/>
      <c r="H42" s="190"/>
      <c r="I42" s="191"/>
      <c r="J42" s="292"/>
      <c r="K42" s="292"/>
      <c r="L42" s="292"/>
      <c r="M42" s="292"/>
      <c r="N42" s="292"/>
      <c r="O42" s="292"/>
      <c r="P42" s="190"/>
      <c r="Q42" s="144"/>
    </row>
    <row r="43" spans="1:17" s="185" customFormat="1" x14ac:dyDescent="0.25">
      <c r="A43" s="144"/>
      <c r="B43" s="144"/>
      <c r="C43" s="144"/>
      <c r="D43" s="150"/>
      <c r="E43" s="144"/>
      <c r="F43" s="190"/>
      <c r="G43" s="190"/>
      <c r="H43" s="190"/>
      <c r="I43" s="191"/>
      <c r="J43" s="292"/>
      <c r="K43" s="292"/>
      <c r="L43" s="292"/>
      <c r="M43" s="292"/>
      <c r="N43" s="292"/>
      <c r="O43" s="292"/>
      <c r="P43" s="190"/>
      <c r="Q43" s="144"/>
    </row>
    <row r="44" spans="1:17" s="185" customFormat="1" x14ac:dyDescent="0.25">
      <c r="A44" s="144"/>
      <c r="B44" s="144"/>
      <c r="C44" s="144"/>
      <c r="D44" s="150"/>
      <c r="E44" s="144"/>
      <c r="F44" s="190"/>
      <c r="G44" s="190"/>
      <c r="H44" s="190"/>
      <c r="I44" s="191"/>
      <c r="J44" s="292"/>
      <c r="K44" s="292"/>
      <c r="L44" s="292"/>
      <c r="M44" s="292"/>
      <c r="N44" s="292"/>
      <c r="O44" s="292"/>
      <c r="P44" s="190"/>
      <c r="Q44" s="144"/>
    </row>
    <row r="45" spans="1:17" s="185" customFormat="1" x14ac:dyDescent="0.25">
      <c r="A45" s="144"/>
      <c r="B45" s="144"/>
      <c r="C45" s="144"/>
      <c r="D45" s="150"/>
      <c r="E45" s="144"/>
      <c r="F45" s="190"/>
      <c r="G45" s="190"/>
      <c r="H45" s="190"/>
      <c r="I45" s="191"/>
      <c r="J45" s="292"/>
      <c r="K45" s="292"/>
      <c r="L45" s="292"/>
      <c r="M45" s="292"/>
      <c r="N45" s="292"/>
      <c r="O45" s="292"/>
      <c r="P45" s="190"/>
      <c r="Q45" s="144"/>
    </row>
    <row r="46" spans="1:17" s="185" customFormat="1" x14ac:dyDescent="0.25">
      <c r="A46" s="144"/>
      <c r="B46" s="144"/>
      <c r="C46" s="144"/>
      <c r="D46" s="150"/>
      <c r="E46" s="144"/>
      <c r="F46" s="190"/>
      <c r="G46" s="190"/>
      <c r="H46" s="190"/>
      <c r="I46" s="191"/>
      <c r="J46" s="292"/>
      <c r="K46" s="292"/>
      <c r="L46" s="292"/>
      <c r="M46" s="292"/>
      <c r="N46" s="292"/>
      <c r="O46" s="292"/>
      <c r="P46" s="190"/>
      <c r="Q46" s="144"/>
    </row>
    <row r="47" spans="1:17" s="185" customFormat="1" x14ac:dyDescent="0.25">
      <c r="A47" s="144"/>
      <c r="B47" s="144"/>
      <c r="C47" s="144"/>
      <c r="D47" s="150"/>
      <c r="E47" s="144"/>
      <c r="F47" s="190"/>
      <c r="G47" s="190"/>
      <c r="H47" s="190"/>
      <c r="I47" s="191"/>
      <c r="J47" s="292"/>
      <c r="K47" s="292"/>
      <c r="L47" s="292"/>
      <c r="M47" s="292"/>
      <c r="N47" s="292"/>
      <c r="O47" s="292"/>
      <c r="P47" s="190"/>
      <c r="Q47" s="144"/>
    </row>
    <row r="48" spans="1:17" s="185" customFormat="1" x14ac:dyDescent="0.25">
      <c r="A48" s="144"/>
      <c r="B48" s="144"/>
      <c r="C48" s="144"/>
      <c r="D48" s="150"/>
      <c r="E48" s="144"/>
      <c r="F48" s="190"/>
      <c r="G48" s="190"/>
      <c r="H48" s="190"/>
      <c r="I48" s="191"/>
      <c r="J48" s="292"/>
      <c r="K48" s="292"/>
      <c r="L48" s="292"/>
      <c r="M48" s="292"/>
      <c r="N48" s="292"/>
      <c r="O48" s="292"/>
      <c r="P48" s="190"/>
      <c r="Q48" s="144"/>
    </row>
    <row r="49" spans="1:17" s="185" customFormat="1" x14ac:dyDescent="0.25">
      <c r="A49" s="144"/>
      <c r="B49" s="144"/>
      <c r="C49" s="144"/>
      <c r="D49" s="150"/>
      <c r="E49" s="144"/>
      <c r="F49" s="190"/>
      <c r="G49" s="190"/>
      <c r="H49" s="190"/>
      <c r="I49" s="191"/>
      <c r="J49" s="292"/>
      <c r="K49" s="292"/>
      <c r="L49" s="292"/>
      <c r="M49" s="292"/>
      <c r="N49" s="292"/>
      <c r="O49" s="292"/>
      <c r="P49" s="190"/>
      <c r="Q49" s="144"/>
    </row>
    <row r="50" spans="1:17" s="185" customFormat="1" x14ac:dyDescent="0.25">
      <c r="A50" s="144"/>
      <c r="B50" s="144"/>
      <c r="C50" s="144"/>
      <c r="D50" s="150"/>
      <c r="E50" s="144"/>
      <c r="F50" s="190"/>
      <c r="G50" s="190"/>
      <c r="H50" s="190"/>
      <c r="I50" s="191"/>
      <c r="J50" s="292"/>
      <c r="K50" s="292"/>
      <c r="L50" s="292"/>
      <c r="M50" s="292"/>
      <c r="N50" s="292"/>
      <c r="O50" s="292"/>
      <c r="P50" s="190"/>
      <c r="Q50" s="144"/>
    </row>
    <row r="51" spans="1:17" s="185" customFormat="1" x14ac:dyDescent="0.25">
      <c r="A51" s="144"/>
      <c r="B51" s="144"/>
      <c r="C51" s="144"/>
      <c r="D51" s="150"/>
      <c r="E51" s="144"/>
      <c r="F51" s="190"/>
      <c r="G51" s="190"/>
      <c r="H51" s="190"/>
      <c r="I51" s="191"/>
      <c r="J51" s="292"/>
      <c r="K51" s="292"/>
      <c r="L51" s="292"/>
      <c r="M51" s="292"/>
      <c r="N51" s="292"/>
      <c r="O51" s="292"/>
      <c r="P51" s="190"/>
      <c r="Q51" s="144"/>
    </row>
    <row r="52" spans="1:17" s="185" customFormat="1" x14ac:dyDescent="0.25">
      <c r="A52" s="144"/>
      <c r="B52" s="144"/>
      <c r="C52" s="144"/>
      <c r="D52" s="150"/>
      <c r="E52" s="144"/>
      <c r="F52" s="190"/>
      <c r="G52" s="190"/>
      <c r="H52" s="190"/>
      <c r="I52" s="191"/>
      <c r="J52" s="292"/>
      <c r="K52" s="292"/>
      <c r="L52" s="292"/>
      <c r="M52" s="292"/>
      <c r="N52" s="292"/>
      <c r="O52" s="292"/>
      <c r="P52" s="190"/>
      <c r="Q52" s="144"/>
    </row>
    <row r="53" spans="1:17" s="185" customFormat="1" x14ac:dyDescent="0.25">
      <c r="A53" s="144"/>
      <c r="B53" s="144"/>
      <c r="C53" s="144"/>
      <c r="D53" s="150"/>
      <c r="E53" s="144"/>
      <c r="F53" s="190"/>
      <c r="G53" s="190"/>
      <c r="H53" s="190"/>
      <c r="I53" s="191"/>
      <c r="J53" s="292"/>
      <c r="K53" s="292"/>
      <c r="L53" s="292"/>
      <c r="M53" s="292"/>
      <c r="N53" s="292"/>
      <c r="O53" s="292"/>
      <c r="P53" s="190"/>
      <c r="Q53" s="144"/>
    </row>
    <row r="54" spans="1:17" s="185" customFormat="1" x14ac:dyDescent="0.25">
      <c r="A54" s="144"/>
      <c r="B54" s="144"/>
      <c r="C54" s="144"/>
      <c r="D54" s="150"/>
      <c r="E54" s="144"/>
      <c r="F54" s="190"/>
      <c r="G54" s="190"/>
      <c r="H54" s="190"/>
      <c r="I54" s="191"/>
      <c r="J54" s="292"/>
      <c r="K54" s="292"/>
      <c r="L54" s="292"/>
      <c r="M54" s="292"/>
      <c r="N54" s="292"/>
      <c r="O54" s="292"/>
      <c r="P54" s="190"/>
      <c r="Q54" s="144"/>
    </row>
    <row r="55" spans="1:17" s="185" customFormat="1" x14ac:dyDescent="0.25">
      <c r="A55" s="144"/>
      <c r="B55" s="144"/>
      <c r="C55" s="144"/>
      <c r="D55" s="150"/>
      <c r="E55" s="144"/>
      <c r="F55" s="190"/>
      <c r="G55" s="190"/>
      <c r="H55" s="190"/>
      <c r="I55" s="191"/>
      <c r="J55" s="292"/>
      <c r="K55" s="292"/>
      <c r="L55" s="292"/>
      <c r="M55" s="292"/>
      <c r="N55" s="292"/>
      <c r="O55" s="292"/>
      <c r="P55" s="190"/>
      <c r="Q55" s="144"/>
    </row>
    <row r="56" spans="1:17" s="185" customFormat="1" x14ac:dyDescent="0.25">
      <c r="A56" s="144"/>
      <c r="B56" s="144"/>
      <c r="C56" s="144"/>
      <c r="D56" s="150"/>
      <c r="E56" s="144"/>
      <c r="F56" s="190"/>
      <c r="G56" s="190"/>
      <c r="H56" s="190"/>
      <c r="I56" s="191"/>
      <c r="J56" s="292"/>
      <c r="K56" s="292"/>
      <c r="L56" s="292"/>
      <c r="M56" s="292"/>
      <c r="N56" s="292"/>
      <c r="O56" s="292"/>
      <c r="P56" s="190"/>
      <c r="Q56" s="144"/>
    </row>
    <row r="57" spans="1:17" s="185" customFormat="1" x14ac:dyDescent="0.25">
      <c r="A57" s="144"/>
      <c r="B57" s="144"/>
      <c r="C57" s="144"/>
      <c r="D57" s="150"/>
      <c r="E57" s="144"/>
      <c r="F57" s="190"/>
      <c r="G57" s="190"/>
      <c r="H57" s="190"/>
      <c r="I57" s="191"/>
      <c r="J57" s="292"/>
      <c r="K57" s="292"/>
      <c r="L57" s="292"/>
      <c r="M57" s="292"/>
      <c r="N57" s="292"/>
      <c r="O57" s="292"/>
      <c r="P57" s="190"/>
      <c r="Q57" s="144"/>
    </row>
    <row r="58" spans="1:17" s="185" customFormat="1" x14ac:dyDescent="0.25">
      <c r="A58" s="144"/>
      <c r="B58" s="144"/>
      <c r="C58" s="144"/>
      <c r="D58" s="150"/>
      <c r="E58" s="144"/>
      <c r="F58" s="190"/>
      <c r="G58" s="190"/>
      <c r="H58" s="190"/>
      <c r="I58" s="191"/>
      <c r="J58" s="292"/>
      <c r="K58" s="292"/>
      <c r="L58" s="292"/>
      <c r="M58" s="292"/>
      <c r="N58" s="292"/>
      <c r="O58" s="292"/>
      <c r="P58" s="190"/>
      <c r="Q58" s="144"/>
    </row>
    <row r="59" spans="1:17" s="185" customFormat="1" x14ac:dyDescent="0.25">
      <c r="A59" s="144"/>
      <c r="B59" s="144"/>
      <c r="C59" s="144"/>
      <c r="D59" s="150"/>
      <c r="E59" s="144"/>
      <c r="F59" s="190"/>
      <c r="G59" s="190"/>
      <c r="H59" s="190"/>
      <c r="I59" s="191"/>
      <c r="J59" s="292"/>
      <c r="K59" s="292"/>
      <c r="L59" s="292"/>
      <c r="M59" s="292"/>
      <c r="N59" s="292"/>
      <c r="O59" s="292"/>
      <c r="P59" s="190"/>
      <c r="Q59" s="144"/>
    </row>
    <row r="60" spans="1:17" s="185" customFormat="1" x14ac:dyDescent="0.25">
      <c r="A60" s="144"/>
      <c r="B60" s="144"/>
      <c r="C60" s="144"/>
      <c r="D60" s="150"/>
      <c r="E60" s="144"/>
      <c r="F60" s="190"/>
      <c r="G60" s="190"/>
      <c r="H60" s="190"/>
      <c r="I60" s="191"/>
      <c r="J60" s="292"/>
      <c r="K60" s="292"/>
      <c r="L60" s="292"/>
      <c r="M60" s="292"/>
      <c r="N60" s="292"/>
      <c r="O60" s="292"/>
      <c r="P60" s="190"/>
      <c r="Q60" s="144"/>
    </row>
    <row r="61" spans="1:17" s="185" customFormat="1" x14ac:dyDescent="0.25">
      <c r="A61" s="144"/>
      <c r="B61" s="144"/>
      <c r="C61" s="144"/>
      <c r="D61" s="150"/>
      <c r="E61" s="144"/>
      <c r="F61" s="190"/>
      <c r="G61" s="190"/>
      <c r="H61" s="190"/>
      <c r="I61" s="191"/>
      <c r="J61" s="292"/>
      <c r="K61" s="292"/>
      <c r="L61" s="292"/>
      <c r="M61" s="292"/>
      <c r="N61" s="292"/>
      <c r="O61" s="292"/>
      <c r="P61" s="190"/>
      <c r="Q61" s="144"/>
    </row>
    <row r="62" spans="1:17" s="185" customFormat="1" x14ac:dyDescent="0.25">
      <c r="A62" s="144"/>
      <c r="B62" s="144"/>
      <c r="C62" s="144"/>
      <c r="D62" s="150"/>
      <c r="E62" s="144"/>
      <c r="F62" s="190"/>
      <c r="G62" s="190"/>
      <c r="H62" s="190"/>
      <c r="I62" s="191"/>
      <c r="J62" s="292"/>
      <c r="K62" s="292"/>
      <c r="L62" s="292"/>
      <c r="M62" s="292"/>
      <c r="N62" s="292"/>
      <c r="O62" s="292"/>
      <c r="P62" s="190"/>
      <c r="Q62" s="144"/>
    </row>
    <row r="63" spans="1:17" s="185" customFormat="1" x14ac:dyDescent="0.25">
      <c r="A63" s="144"/>
      <c r="B63" s="144"/>
      <c r="C63" s="144"/>
      <c r="D63" s="150"/>
      <c r="E63" s="144"/>
      <c r="F63" s="190"/>
      <c r="G63" s="190"/>
      <c r="H63" s="190"/>
      <c r="I63" s="191"/>
      <c r="J63" s="292"/>
      <c r="K63" s="292"/>
      <c r="L63" s="292"/>
      <c r="M63" s="292"/>
      <c r="N63" s="292"/>
      <c r="O63" s="292"/>
      <c r="P63" s="190"/>
      <c r="Q63" s="144"/>
    </row>
    <row r="64" spans="1:17" s="185" customFormat="1" x14ac:dyDescent="0.25">
      <c r="A64" s="144"/>
      <c r="B64" s="144"/>
      <c r="C64" s="144"/>
      <c r="D64" s="150"/>
      <c r="E64" s="144"/>
      <c r="F64" s="190"/>
      <c r="G64" s="190"/>
      <c r="H64" s="190"/>
      <c r="I64" s="191"/>
      <c r="J64" s="292"/>
      <c r="K64" s="292"/>
      <c r="L64" s="292"/>
      <c r="M64" s="292"/>
      <c r="N64" s="292"/>
      <c r="O64" s="292"/>
      <c r="P64" s="190"/>
      <c r="Q64" s="144"/>
    </row>
    <row r="65" spans="1:17" s="185" customFormat="1" x14ac:dyDescent="0.25">
      <c r="A65" s="144"/>
      <c r="B65" s="144"/>
      <c r="C65" s="144"/>
      <c r="D65" s="150"/>
      <c r="E65" s="144"/>
      <c r="F65" s="190"/>
      <c r="G65" s="190"/>
      <c r="H65" s="190"/>
      <c r="I65" s="191"/>
      <c r="J65" s="292"/>
      <c r="K65" s="292"/>
      <c r="L65" s="292"/>
      <c r="M65" s="292"/>
      <c r="N65" s="292"/>
      <c r="O65" s="292"/>
      <c r="P65" s="190"/>
      <c r="Q65" s="144"/>
    </row>
    <row r="66" spans="1:17" s="185" customFormat="1" x14ac:dyDescent="0.25">
      <c r="A66" s="144"/>
      <c r="B66" s="144"/>
      <c r="C66" s="144"/>
      <c r="D66" s="150"/>
      <c r="E66" s="144"/>
      <c r="F66" s="190"/>
      <c r="G66" s="190"/>
      <c r="H66" s="190"/>
      <c r="I66" s="191"/>
      <c r="J66" s="292"/>
      <c r="K66" s="292"/>
      <c r="L66" s="292"/>
      <c r="M66" s="292"/>
      <c r="N66" s="292"/>
      <c r="O66" s="292"/>
      <c r="P66" s="190"/>
      <c r="Q66" s="144"/>
    </row>
    <row r="67" spans="1:17" s="185" customFormat="1" x14ac:dyDescent="0.25">
      <c r="A67" s="144"/>
      <c r="B67" s="144"/>
      <c r="C67" s="144"/>
      <c r="D67" s="150"/>
      <c r="E67" s="144"/>
      <c r="F67" s="190"/>
      <c r="G67" s="190"/>
      <c r="H67" s="190"/>
      <c r="I67" s="191"/>
      <c r="J67" s="292"/>
      <c r="K67" s="292"/>
      <c r="L67" s="292"/>
      <c r="M67" s="292"/>
      <c r="N67" s="292"/>
      <c r="O67" s="292"/>
      <c r="P67" s="190"/>
      <c r="Q67" s="144"/>
    </row>
    <row r="68" spans="1:17" s="185" customFormat="1" x14ac:dyDescent="0.25">
      <c r="A68" s="144"/>
      <c r="B68" s="144"/>
      <c r="C68" s="144"/>
      <c r="D68" s="150"/>
      <c r="E68" s="144"/>
      <c r="F68" s="190"/>
      <c r="G68" s="190"/>
      <c r="H68" s="190"/>
      <c r="I68" s="191"/>
      <c r="J68" s="292"/>
      <c r="K68" s="292"/>
      <c r="L68" s="292"/>
      <c r="M68" s="292"/>
      <c r="N68" s="292"/>
      <c r="O68" s="292"/>
      <c r="P68" s="190"/>
      <c r="Q68" s="144"/>
    </row>
    <row r="69" spans="1:17" s="185" customFormat="1" x14ac:dyDescent="0.25">
      <c r="A69" s="144"/>
      <c r="B69" s="144"/>
      <c r="C69" s="144"/>
      <c r="D69" s="150"/>
      <c r="E69" s="144"/>
      <c r="F69" s="190"/>
      <c r="G69" s="190"/>
      <c r="H69" s="190"/>
      <c r="I69" s="191"/>
      <c r="J69" s="292"/>
      <c r="K69" s="292"/>
      <c r="L69" s="292"/>
      <c r="M69" s="292"/>
      <c r="N69" s="292"/>
      <c r="O69" s="292"/>
      <c r="P69" s="190"/>
      <c r="Q69" s="144"/>
    </row>
    <row r="70" spans="1:17" s="185" customFormat="1" x14ac:dyDescent="0.25">
      <c r="A70" s="144"/>
      <c r="B70" s="144"/>
      <c r="C70" s="144"/>
      <c r="D70" s="150"/>
      <c r="E70" s="144"/>
      <c r="F70" s="190"/>
      <c r="G70" s="190"/>
      <c r="H70" s="190"/>
      <c r="I70" s="191"/>
      <c r="J70" s="292"/>
      <c r="K70" s="292"/>
      <c r="L70" s="292"/>
      <c r="M70" s="292"/>
      <c r="N70" s="292"/>
      <c r="O70" s="292"/>
      <c r="P70" s="190"/>
      <c r="Q70" s="144"/>
    </row>
    <row r="71" spans="1:17" s="185" customFormat="1" x14ac:dyDescent="0.25">
      <c r="A71" s="144"/>
      <c r="B71" s="144"/>
      <c r="C71" s="144"/>
      <c r="D71" s="150"/>
      <c r="E71" s="144"/>
      <c r="F71" s="190"/>
      <c r="G71" s="190"/>
      <c r="H71" s="190"/>
      <c r="I71" s="191"/>
      <c r="J71" s="292"/>
      <c r="K71" s="292"/>
      <c r="L71" s="292"/>
      <c r="M71" s="292"/>
      <c r="N71" s="292"/>
      <c r="O71" s="292"/>
      <c r="P71" s="190"/>
      <c r="Q71" s="144"/>
    </row>
    <row r="72" spans="1:17" s="185" customFormat="1" x14ac:dyDescent="0.25">
      <c r="A72" s="144"/>
      <c r="B72" s="144"/>
      <c r="C72" s="144"/>
      <c r="D72" s="150"/>
      <c r="E72" s="144"/>
      <c r="F72" s="190"/>
      <c r="G72" s="190"/>
      <c r="H72" s="190"/>
      <c r="I72" s="191"/>
      <c r="J72" s="292"/>
      <c r="K72" s="292"/>
      <c r="L72" s="292"/>
      <c r="M72" s="292"/>
      <c r="N72" s="292"/>
      <c r="O72" s="292"/>
      <c r="P72" s="190"/>
      <c r="Q72" s="144"/>
    </row>
    <row r="73" spans="1:17" s="185" customFormat="1" x14ac:dyDescent="0.25">
      <c r="A73" s="144"/>
      <c r="B73" s="144"/>
      <c r="C73" s="144"/>
      <c r="D73" s="150"/>
      <c r="E73" s="144"/>
      <c r="F73" s="190"/>
      <c r="G73" s="190"/>
      <c r="H73" s="190"/>
      <c r="I73" s="191"/>
      <c r="J73" s="292"/>
      <c r="K73" s="292"/>
      <c r="L73" s="292"/>
      <c r="M73" s="292"/>
      <c r="N73" s="292"/>
      <c r="O73" s="292"/>
      <c r="P73" s="190"/>
      <c r="Q73" s="144"/>
    </row>
    <row r="74" spans="1:17" s="185" customFormat="1" x14ac:dyDescent="0.25">
      <c r="A74" s="144"/>
      <c r="B74" s="144"/>
      <c r="C74" s="144"/>
      <c r="D74" s="150"/>
      <c r="E74" s="144"/>
      <c r="F74" s="190"/>
      <c r="G74" s="190"/>
      <c r="H74" s="190"/>
      <c r="I74" s="191"/>
      <c r="J74" s="292"/>
      <c r="K74" s="292"/>
      <c r="L74" s="292"/>
      <c r="M74" s="292"/>
      <c r="N74" s="292"/>
      <c r="O74" s="292"/>
      <c r="P74" s="190"/>
      <c r="Q74" s="144"/>
    </row>
    <row r="75" spans="1:17" s="185" customFormat="1" x14ac:dyDescent="0.25">
      <c r="A75" s="144"/>
      <c r="B75" s="144"/>
      <c r="C75" s="144"/>
      <c r="D75" s="150"/>
      <c r="E75" s="144"/>
      <c r="F75" s="190"/>
      <c r="G75" s="190"/>
      <c r="H75" s="190"/>
      <c r="I75" s="191"/>
      <c r="J75" s="292"/>
      <c r="K75" s="292"/>
      <c r="L75" s="292"/>
      <c r="M75" s="292"/>
      <c r="N75" s="292"/>
      <c r="O75" s="292"/>
      <c r="P75" s="190"/>
      <c r="Q75" s="144"/>
    </row>
    <row r="76" spans="1:17" s="185" customFormat="1" x14ac:dyDescent="0.25">
      <c r="A76" s="144"/>
      <c r="B76" s="144"/>
      <c r="C76" s="144"/>
      <c r="D76" s="150"/>
      <c r="E76" s="144"/>
      <c r="F76" s="190"/>
      <c r="G76" s="190"/>
      <c r="H76" s="190"/>
      <c r="I76" s="191"/>
      <c r="J76" s="292"/>
      <c r="K76" s="292"/>
      <c r="L76" s="292"/>
      <c r="M76" s="292"/>
      <c r="N76" s="292"/>
      <c r="O76" s="292"/>
      <c r="P76" s="190"/>
      <c r="Q76" s="144"/>
    </row>
    <row r="77" spans="1:17" s="185" customFormat="1" x14ac:dyDescent="0.25">
      <c r="A77" s="144"/>
      <c r="B77" s="144"/>
      <c r="C77" s="144"/>
      <c r="D77" s="150"/>
      <c r="E77" s="144"/>
      <c r="F77" s="190"/>
      <c r="G77" s="190"/>
      <c r="H77" s="190"/>
      <c r="I77" s="191"/>
      <c r="J77" s="292"/>
      <c r="K77" s="292"/>
      <c r="L77" s="292"/>
      <c r="M77" s="292"/>
      <c r="N77" s="292"/>
      <c r="O77" s="292"/>
      <c r="P77" s="190"/>
      <c r="Q77" s="144"/>
    </row>
    <row r="78" spans="1:17" s="185" customFormat="1" x14ac:dyDescent="0.25">
      <c r="A78" s="144"/>
      <c r="B78" s="144"/>
      <c r="C78" s="144"/>
      <c r="D78" s="150"/>
      <c r="E78" s="144"/>
      <c r="F78" s="190"/>
      <c r="G78" s="190"/>
      <c r="H78" s="190"/>
      <c r="I78" s="191"/>
      <c r="J78" s="292"/>
      <c r="K78" s="292"/>
      <c r="L78" s="292"/>
      <c r="M78" s="292"/>
      <c r="N78" s="292"/>
      <c r="O78" s="292"/>
      <c r="P78" s="190"/>
      <c r="Q78" s="144"/>
    </row>
    <row r="79" spans="1:17" s="185" customFormat="1" x14ac:dyDescent="0.25">
      <c r="A79" s="144"/>
      <c r="B79" s="144"/>
      <c r="C79" s="144"/>
      <c r="D79" s="150"/>
      <c r="E79" s="144"/>
      <c r="F79" s="190"/>
      <c r="G79" s="190"/>
      <c r="H79" s="190"/>
      <c r="I79" s="191"/>
      <c r="J79" s="292"/>
      <c r="K79" s="292"/>
      <c r="L79" s="292"/>
      <c r="M79" s="292"/>
      <c r="N79" s="292"/>
      <c r="O79" s="292"/>
      <c r="P79" s="190"/>
      <c r="Q79" s="144"/>
    </row>
    <row r="80" spans="1:17" s="185" customFormat="1" x14ac:dyDescent="0.25">
      <c r="A80" s="144"/>
      <c r="B80" s="144"/>
      <c r="C80" s="144"/>
      <c r="D80" s="150"/>
      <c r="E80" s="144"/>
      <c r="F80" s="190"/>
      <c r="G80" s="190"/>
      <c r="H80" s="190"/>
      <c r="I80" s="191"/>
      <c r="J80" s="292"/>
      <c r="K80" s="292"/>
      <c r="L80" s="292"/>
      <c r="M80" s="292"/>
      <c r="N80" s="292"/>
      <c r="O80" s="292"/>
      <c r="P80" s="190"/>
      <c r="Q80" s="144"/>
    </row>
    <row r="81" spans="1:17" s="185" customFormat="1" x14ac:dyDescent="0.25">
      <c r="A81" s="144"/>
      <c r="B81" s="144"/>
      <c r="C81" s="144"/>
      <c r="D81" s="150"/>
      <c r="E81" s="144"/>
      <c r="F81" s="190"/>
      <c r="G81" s="190"/>
      <c r="H81" s="190"/>
      <c r="I81" s="191"/>
      <c r="J81" s="292"/>
      <c r="K81" s="292"/>
      <c r="L81" s="292"/>
      <c r="M81" s="292"/>
      <c r="N81" s="292"/>
      <c r="O81" s="292"/>
      <c r="P81" s="190"/>
      <c r="Q81" s="144"/>
    </row>
    <row r="82" spans="1:17" s="185" customFormat="1" x14ac:dyDescent="0.25">
      <c r="A82" s="144"/>
      <c r="B82" s="144"/>
      <c r="C82" s="144"/>
      <c r="D82" s="150"/>
      <c r="E82" s="144"/>
      <c r="F82" s="190"/>
      <c r="G82" s="190"/>
      <c r="H82" s="190"/>
      <c r="I82" s="191"/>
      <c r="J82" s="292"/>
      <c r="K82" s="292"/>
      <c r="L82" s="292"/>
      <c r="M82" s="292"/>
      <c r="N82" s="292"/>
      <c r="O82" s="292"/>
      <c r="P82" s="190"/>
      <c r="Q82" s="144"/>
    </row>
    <row r="83" spans="1:17" s="185" customFormat="1" x14ac:dyDescent="0.25">
      <c r="A83" s="144"/>
      <c r="B83" s="144"/>
      <c r="C83" s="144"/>
      <c r="D83" s="150"/>
      <c r="E83" s="144"/>
      <c r="F83" s="190"/>
      <c r="G83" s="190"/>
      <c r="H83" s="190"/>
      <c r="I83" s="191"/>
      <c r="J83" s="292"/>
      <c r="K83" s="292"/>
      <c r="L83" s="292"/>
      <c r="M83" s="292"/>
      <c r="N83" s="292"/>
      <c r="O83" s="292"/>
      <c r="P83" s="190"/>
      <c r="Q83" s="144"/>
    </row>
    <row r="84" spans="1:17" s="185" customFormat="1" x14ac:dyDescent="0.25">
      <c r="A84" s="144"/>
      <c r="B84" s="144"/>
      <c r="C84" s="144"/>
      <c r="D84" s="150"/>
      <c r="E84" s="144"/>
      <c r="F84" s="190"/>
      <c r="G84" s="190"/>
      <c r="H84" s="190"/>
      <c r="I84" s="191"/>
      <c r="J84" s="292"/>
      <c r="K84" s="292"/>
      <c r="L84" s="292"/>
      <c r="M84" s="292"/>
      <c r="N84" s="292"/>
      <c r="O84" s="292"/>
      <c r="P84" s="190"/>
      <c r="Q84" s="144"/>
    </row>
    <row r="85" spans="1:17" s="185" customFormat="1" x14ac:dyDescent="0.25">
      <c r="A85" s="144"/>
      <c r="B85" s="144"/>
      <c r="C85" s="144"/>
      <c r="D85" s="150"/>
      <c r="E85" s="144"/>
      <c r="F85" s="190"/>
      <c r="G85" s="190"/>
      <c r="H85" s="190"/>
      <c r="I85" s="191"/>
      <c r="J85" s="292"/>
      <c r="K85" s="292"/>
      <c r="L85" s="292"/>
      <c r="M85" s="292"/>
      <c r="N85" s="292"/>
      <c r="O85" s="292"/>
      <c r="P85" s="190"/>
      <c r="Q85" s="144"/>
    </row>
    <row r="86" spans="1:17" s="185" customFormat="1" x14ac:dyDescent="0.25">
      <c r="A86" s="144"/>
      <c r="B86" s="144"/>
      <c r="C86" s="144"/>
      <c r="D86" s="150"/>
      <c r="E86" s="144"/>
      <c r="F86" s="190"/>
      <c r="G86" s="190"/>
      <c r="H86" s="190"/>
      <c r="I86" s="191"/>
      <c r="J86" s="292"/>
      <c r="K86" s="292"/>
      <c r="L86" s="292"/>
      <c r="M86" s="292"/>
      <c r="N86" s="292"/>
      <c r="O86" s="292"/>
      <c r="P86" s="190"/>
      <c r="Q86" s="144"/>
    </row>
    <row r="87" spans="1:17" s="185" customFormat="1" x14ac:dyDescent="0.25">
      <c r="A87" s="144"/>
      <c r="B87" s="144"/>
      <c r="C87" s="144"/>
      <c r="D87" s="150"/>
      <c r="E87" s="144"/>
      <c r="F87" s="190"/>
      <c r="G87" s="190"/>
      <c r="H87" s="190"/>
      <c r="I87" s="191"/>
      <c r="J87" s="292"/>
      <c r="K87" s="292"/>
      <c r="L87" s="292"/>
      <c r="M87" s="292"/>
      <c r="N87" s="292"/>
      <c r="O87" s="292"/>
      <c r="P87" s="190"/>
      <c r="Q87" s="144"/>
    </row>
    <row r="88" spans="1:17" s="185" customFormat="1" x14ac:dyDescent="0.25">
      <c r="A88" s="144"/>
      <c r="B88" s="144"/>
      <c r="C88" s="144"/>
      <c r="D88" s="150"/>
      <c r="E88" s="144"/>
      <c r="F88" s="190"/>
      <c r="G88" s="190"/>
      <c r="H88" s="190"/>
      <c r="I88" s="191"/>
      <c r="J88" s="292"/>
      <c r="K88" s="292"/>
      <c r="L88" s="292"/>
      <c r="M88" s="292"/>
      <c r="N88" s="292"/>
      <c r="O88" s="292"/>
      <c r="P88" s="190"/>
      <c r="Q88" s="144"/>
    </row>
    <row r="89" spans="1:17" s="185" customFormat="1" x14ac:dyDescent="0.25">
      <c r="A89" s="144"/>
      <c r="B89" s="144"/>
      <c r="C89" s="144"/>
      <c r="D89" s="150"/>
      <c r="E89" s="144"/>
      <c r="F89" s="190"/>
      <c r="G89" s="190"/>
      <c r="H89" s="190"/>
      <c r="I89" s="191"/>
      <c r="J89" s="292"/>
      <c r="K89" s="292"/>
      <c r="L89" s="292"/>
      <c r="M89" s="292"/>
      <c r="N89" s="292"/>
      <c r="O89" s="292"/>
      <c r="P89" s="190"/>
      <c r="Q89" s="144"/>
    </row>
    <row r="90" spans="1:17" s="185" customFormat="1" x14ac:dyDescent="0.25">
      <c r="A90" s="144"/>
      <c r="B90" s="144"/>
      <c r="C90" s="144"/>
      <c r="D90" s="150"/>
      <c r="E90" s="144"/>
      <c r="F90" s="190"/>
      <c r="G90" s="190"/>
      <c r="H90" s="190"/>
      <c r="I90" s="191"/>
      <c r="J90" s="292"/>
      <c r="K90" s="292"/>
      <c r="L90" s="292"/>
      <c r="M90" s="292"/>
      <c r="N90" s="292"/>
      <c r="O90" s="292"/>
      <c r="P90" s="190"/>
      <c r="Q90" s="144"/>
    </row>
    <row r="91" spans="1:17" s="185" customFormat="1" x14ac:dyDescent="0.25">
      <c r="A91" s="144"/>
      <c r="B91" s="144"/>
      <c r="C91" s="144"/>
      <c r="D91" s="150"/>
      <c r="E91" s="144"/>
      <c r="F91" s="190"/>
      <c r="G91" s="190"/>
      <c r="H91" s="190"/>
      <c r="I91" s="191"/>
      <c r="J91" s="292"/>
      <c r="K91" s="292"/>
      <c r="L91" s="292"/>
      <c r="M91" s="292"/>
      <c r="N91" s="292"/>
      <c r="O91" s="292"/>
      <c r="P91" s="190"/>
      <c r="Q91" s="144"/>
    </row>
    <row r="92" spans="1:17" s="185" customFormat="1" x14ac:dyDescent="0.25">
      <c r="A92" s="144"/>
      <c r="B92" s="144"/>
      <c r="C92" s="144"/>
      <c r="D92" s="150"/>
      <c r="E92" s="144"/>
      <c r="F92" s="190"/>
      <c r="G92" s="190"/>
      <c r="H92" s="190"/>
      <c r="I92" s="191"/>
      <c r="J92" s="292"/>
      <c r="K92" s="292"/>
      <c r="L92" s="292"/>
      <c r="M92" s="292"/>
      <c r="N92" s="292"/>
      <c r="O92" s="292"/>
      <c r="P92" s="190"/>
      <c r="Q92" s="144"/>
    </row>
    <row r="93" spans="1:17" s="185" customFormat="1" x14ac:dyDescent="0.25">
      <c r="A93" s="144"/>
      <c r="B93" s="144"/>
      <c r="C93" s="144"/>
      <c r="D93" s="150"/>
      <c r="E93" s="144"/>
      <c r="F93" s="190"/>
      <c r="G93" s="190"/>
      <c r="H93" s="190"/>
      <c r="I93" s="191"/>
      <c r="J93" s="292"/>
      <c r="K93" s="292"/>
      <c r="L93" s="292"/>
      <c r="M93" s="292"/>
      <c r="N93" s="292"/>
      <c r="O93" s="292"/>
      <c r="P93" s="190"/>
      <c r="Q93" s="144"/>
    </row>
    <row r="94" spans="1:17" s="185" customFormat="1" x14ac:dyDescent="0.25">
      <c r="A94" s="144"/>
      <c r="B94" s="144"/>
      <c r="C94" s="144"/>
      <c r="D94" s="150"/>
      <c r="E94" s="144"/>
      <c r="F94" s="190"/>
      <c r="G94" s="190"/>
      <c r="H94" s="190"/>
      <c r="I94" s="191"/>
      <c r="J94" s="292"/>
      <c r="K94" s="292"/>
      <c r="L94" s="292"/>
      <c r="M94" s="292"/>
      <c r="N94" s="292"/>
      <c r="O94" s="292"/>
      <c r="P94" s="190"/>
      <c r="Q94" s="144"/>
    </row>
    <row r="95" spans="1:17" s="185" customFormat="1" x14ac:dyDescent="0.25">
      <c r="A95" s="144"/>
      <c r="B95" s="144"/>
      <c r="C95" s="144"/>
      <c r="D95" s="150"/>
      <c r="E95" s="144"/>
      <c r="F95" s="190"/>
      <c r="G95" s="190"/>
      <c r="H95" s="190"/>
      <c r="I95" s="191"/>
      <c r="J95" s="292"/>
      <c r="K95" s="292"/>
      <c r="L95" s="292"/>
      <c r="M95" s="292"/>
      <c r="N95" s="292"/>
      <c r="O95" s="292"/>
      <c r="P95" s="190"/>
      <c r="Q95" s="144"/>
    </row>
    <row r="96" spans="1:17" s="185" customFormat="1" x14ac:dyDescent="0.25">
      <c r="A96" s="144"/>
      <c r="B96" s="144"/>
      <c r="C96" s="144"/>
      <c r="D96" s="150"/>
      <c r="E96" s="144"/>
      <c r="F96" s="190"/>
      <c r="G96" s="190"/>
      <c r="H96" s="190"/>
      <c r="I96" s="191"/>
      <c r="J96" s="292"/>
      <c r="K96" s="292"/>
      <c r="L96" s="292"/>
      <c r="M96" s="292"/>
      <c r="N96" s="292"/>
      <c r="O96" s="292"/>
      <c r="P96" s="190"/>
      <c r="Q96" s="144"/>
    </row>
    <row r="97" spans="1:17" s="185" customFormat="1" x14ac:dyDescent="0.25">
      <c r="A97" s="144"/>
      <c r="B97" s="144"/>
      <c r="C97" s="144"/>
      <c r="D97" s="150"/>
      <c r="E97" s="144"/>
      <c r="F97" s="190"/>
      <c r="G97" s="190"/>
      <c r="H97" s="190"/>
      <c r="I97" s="191"/>
      <c r="J97" s="292"/>
      <c r="K97" s="292"/>
      <c r="L97" s="292"/>
      <c r="M97" s="292"/>
      <c r="N97" s="292"/>
      <c r="O97" s="292"/>
      <c r="P97" s="190"/>
      <c r="Q97" s="144"/>
    </row>
    <row r="98" spans="1:17" s="185" customFormat="1" x14ac:dyDescent="0.25">
      <c r="A98" s="144"/>
      <c r="B98" s="144"/>
      <c r="C98" s="144"/>
      <c r="D98" s="150"/>
      <c r="E98" s="144"/>
      <c r="F98" s="190"/>
      <c r="G98" s="190"/>
      <c r="H98" s="190"/>
      <c r="I98" s="191"/>
      <c r="J98" s="292"/>
      <c r="K98" s="292"/>
      <c r="L98" s="292"/>
      <c r="M98" s="292"/>
      <c r="N98" s="292"/>
      <c r="O98" s="292"/>
      <c r="P98" s="190"/>
      <c r="Q98" s="144"/>
    </row>
    <row r="99" spans="1:17" s="185" customFormat="1" x14ac:dyDescent="0.25">
      <c r="A99" s="144"/>
      <c r="B99" s="144"/>
      <c r="C99" s="144"/>
      <c r="D99" s="150"/>
      <c r="E99" s="144"/>
      <c r="F99" s="190"/>
      <c r="G99" s="190"/>
      <c r="H99" s="190"/>
      <c r="I99" s="191"/>
      <c r="J99" s="292"/>
      <c r="K99" s="292"/>
      <c r="L99" s="292"/>
      <c r="M99" s="292"/>
      <c r="N99" s="292"/>
      <c r="O99" s="292"/>
      <c r="P99" s="190"/>
      <c r="Q99" s="144"/>
    </row>
    <row r="100" spans="1:17" s="185" customFormat="1" x14ac:dyDescent="0.25">
      <c r="A100" s="144"/>
      <c r="B100" s="144"/>
      <c r="C100" s="144"/>
      <c r="D100" s="150"/>
      <c r="E100" s="144"/>
      <c r="F100" s="190"/>
      <c r="G100" s="190"/>
      <c r="H100" s="190"/>
      <c r="I100" s="191"/>
      <c r="J100" s="292"/>
      <c r="K100" s="292"/>
      <c r="L100" s="292"/>
      <c r="M100" s="292"/>
      <c r="N100" s="292"/>
      <c r="O100" s="292"/>
      <c r="P100" s="190"/>
      <c r="Q100" s="144"/>
    </row>
    <row r="101" spans="1:17" s="185" customFormat="1" x14ac:dyDescent="0.25">
      <c r="A101" s="144"/>
      <c r="B101" s="144"/>
      <c r="C101" s="144"/>
      <c r="D101" s="150"/>
      <c r="E101" s="144"/>
      <c r="F101" s="190"/>
      <c r="G101" s="190"/>
      <c r="H101" s="190"/>
      <c r="I101" s="191"/>
      <c r="J101" s="292"/>
      <c r="K101" s="292"/>
      <c r="L101" s="292"/>
      <c r="M101" s="292"/>
      <c r="N101" s="292"/>
      <c r="O101" s="292"/>
      <c r="P101" s="190"/>
      <c r="Q101" s="144"/>
    </row>
    <row r="102" spans="1:17" s="185" customFormat="1" x14ac:dyDescent="0.25">
      <c r="A102" s="144"/>
      <c r="B102" s="144"/>
      <c r="C102" s="144"/>
      <c r="D102" s="150"/>
      <c r="E102" s="144"/>
      <c r="F102" s="190"/>
      <c r="G102" s="190"/>
      <c r="H102" s="190"/>
      <c r="I102" s="191"/>
      <c r="J102" s="292"/>
      <c r="K102" s="292"/>
      <c r="L102" s="292"/>
      <c r="M102" s="292"/>
      <c r="N102" s="292"/>
      <c r="O102" s="292"/>
      <c r="P102" s="190"/>
      <c r="Q102" s="144"/>
    </row>
    <row r="103" spans="1:17" s="185" customFormat="1" x14ac:dyDescent="0.25">
      <c r="A103" s="144"/>
      <c r="B103" s="144"/>
      <c r="C103" s="144"/>
      <c r="D103" s="150"/>
      <c r="E103" s="144"/>
      <c r="F103" s="190"/>
      <c r="G103" s="190"/>
      <c r="H103" s="190"/>
      <c r="I103" s="191"/>
      <c r="J103" s="292"/>
      <c r="K103" s="292"/>
      <c r="L103" s="292"/>
      <c r="M103" s="292"/>
      <c r="N103" s="292"/>
      <c r="O103" s="292"/>
      <c r="P103" s="190"/>
      <c r="Q103" s="144"/>
    </row>
    <row r="104" spans="1:17" s="185" customFormat="1" x14ac:dyDescent="0.25">
      <c r="A104" s="144"/>
      <c r="B104" s="144"/>
      <c r="C104" s="144"/>
      <c r="D104" s="150"/>
      <c r="E104" s="144"/>
      <c r="F104" s="190"/>
      <c r="G104" s="190"/>
      <c r="H104" s="190"/>
      <c r="I104" s="191"/>
      <c r="J104" s="292"/>
      <c r="K104" s="292"/>
      <c r="L104" s="292"/>
      <c r="M104" s="292"/>
      <c r="N104" s="292"/>
      <c r="O104" s="292"/>
      <c r="P104" s="190"/>
      <c r="Q104" s="144"/>
    </row>
  </sheetData>
  <mergeCells count="1">
    <mergeCell ref="A3:C3"/>
  </mergeCells>
  <conditionalFormatting sqref="G5:H15">
    <cfRule type="containsBlanks" dxfId="9" priority="3">
      <formula>LEN(TRIM(G5))=0</formula>
    </cfRule>
  </conditionalFormatting>
  <conditionalFormatting sqref="G16:H16">
    <cfRule type="containsBlanks" dxfId="8" priority="2">
      <formula>LEN(TRIM(G16))=0</formula>
    </cfRule>
  </conditionalFormatting>
  <conditionalFormatting sqref="G17:H17">
    <cfRule type="containsBlanks" dxfId="7" priority="1">
      <formula>LEN(TRIM(G17))=0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D83A-D887-46D8-8DF0-37713281A300}">
  <sheetPr>
    <pageSetUpPr fitToPage="1"/>
  </sheetPr>
  <dimension ref="A1:Q114"/>
  <sheetViews>
    <sheetView zoomScale="85" zoomScaleNormal="85" workbookViewId="0">
      <pane ySplit="3" topLeftCell="A4" activePane="bottomLeft" state="frozen"/>
      <selection activeCell="C31" sqref="C31"/>
      <selection pane="bottomLeft" activeCell="D37" sqref="D37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163" customWidth="1"/>
    <col min="6" max="6" width="15.625" style="169" customWidth="1"/>
    <col min="7" max="7" width="12.625" style="168" customWidth="1"/>
    <col min="8" max="8" width="12.625" style="173" customWidth="1"/>
    <col min="9" max="9" width="15.625" style="172" customWidth="1"/>
    <col min="10" max="15" width="9" style="1"/>
    <col min="16" max="16" width="15.625" style="172" customWidth="1"/>
    <col min="17" max="17" width="31.5" style="163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186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7" t="s">
        <v>503</v>
      </c>
    </row>
    <row r="2" spans="1:17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164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171"/>
    </row>
    <row r="3" spans="1:17" s="2" customFormat="1" x14ac:dyDescent="0.25">
      <c r="A3" s="312" t="s">
        <v>214</v>
      </c>
      <c r="B3" s="313"/>
      <c r="C3" s="314"/>
      <c r="D3" s="145" t="s">
        <v>334</v>
      </c>
      <c r="E3" s="161"/>
      <c r="F3" s="166"/>
      <c r="G3" s="166"/>
      <c r="H3" s="166"/>
      <c r="I3" s="166"/>
      <c r="J3" s="268"/>
      <c r="K3" s="268"/>
      <c r="L3" s="268"/>
      <c r="M3" s="268"/>
      <c r="N3" s="268"/>
      <c r="O3" s="268"/>
      <c r="P3" s="12"/>
      <c r="Q3" s="258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167"/>
      <c r="J4" s="269"/>
      <c r="K4" s="269"/>
      <c r="L4" s="269"/>
      <c r="M4" s="269"/>
      <c r="N4" s="269"/>
      <c r="O4" s="269"/>
      <c r="P4" s="13">
        <f>SUM(P5:P31)</f>
        <v>0</v>
      </c>
      <c r="Q4" s="259"/>
    </row>
    <row r="5" spans="1:17" s="180" customFormat="1" ht="16.5" thickTop="1" x14ac:dyDescent="0.25">
      <c r="A5" s="7" t="s">
        <v>58</v>
      </c>
      <c r="B5" s="8" t="s">
        <v>279</v>
      </c>
      <c r="C5" s="8" t="s">
        <v>279</v>
      </c>
      <c r="D5" s="147" t="s">
        <v>579</v>
      </c>
      <c r="E5" s="176" t="s">
        <v>0</v>
      </c>
      <c r="F5" s="177">
        <f>G5+H5</f>
        <v>0</v>
      </c>
      <c r="G5" s="177"/>
      <c r="H5" s="177"/>
      <c r="I5" s="178">
        <f>J5+K5+L5+M5+N5+O5</f>
        <v>1</v>
      </c>
      <c r="J5" s="270">
        <v>0</v>
      </c>
      <c r="K5" s="270">
        <v>1</v>
      </c>
      <c r="L5" s="270">
        <v>0</v>
      </c>
      <c r="M5" s="270">
        <v>0</v>
      </c>
      <c r="N5" s="270">
        <v>0</v>
      </c>
      <c r="O5" s="270">
        <v>0</v>
      </c>
      <c r="P5" s="238">
        <f>I5*F5</f>
        <v>0</v>
      </c>
      <c r="Q5" s="260"/>
    </row>
    <row r="6" spans="1:17" s="180" customFormat="1" x14ac:dyDescent="0.25">
      <c r="A6" s="9" t="s">
        <v>59</v>
      </c>
      <c r="B6" s="6" t="s">
        <v>279</v>
      </c>
      <c r="C6" s="6" t="s">
        <v>279</v>
      </c>
      <c r="D6" s="148" t="s">
        <v>580</v>
      </c>
      <c r="E6" s="181" t="s">
        <v>0</v>
      </c>
      <c r="F6" s="182">
        <f>G6+H6</f>
        <v>0</v>
      </c>
      <c r="G6" s="182"/>
      <c r="H6" s="182"/>
      <c r="I6" s="183">
        <f>J6+K6+L6+M6+N6+O6</f>
        <v>1</v>
      </c>
      <c r="J6" s="271">
        <v>0</v>
      </c>
      <c r="K6" s="271">
        <v>1</v>
      </c>
      <c r="L6" s="271">
        <v>0</v>
      </c>
      <c r="M6" s="271">
        <v>0</v>
      </c>
      <c r="N6" s="271">
        <v>0</v>
      </c>
      <c r="O6" s="271">
        <v>0</v>
      </c>
      <c r="P6" s="239">
        <f>I6*F6</f>
        <v>0</v>
      </c>
      <c r="Q6" s="248"/>
    </row>
    <row r="7" spans="1:17" s="180" customFormat="1" x14ac:dyDescent="0.25">
      <c r="A7" s="9" t="s">
        <v>60</v>
      </c>
      <c r="B7" s="6" t="s">
        <v>279</v>
      </c>
      <c r="C7" s="6" t="s">
        <v>279</v>
      </c>
      <c r="D7" s="148" t="s">
        <v>281</v>
      </c>
      <c r="E7" s="181" t="s">
        <v>0</v>
      </c>
      <c r="F7" s="182">
        <f t="shared" ref="F7:F31" si="0">G7+H7</f>
        <v>0</v>
      </c>
      <c r="G7" s="182"/>
      <c r="H7" s="182"/>
      <c r="I7" s="183">
        <f t="shared" ref="I7:I31" si="1">J7+K7+L7+M7+N7+O7</f>
        <v>4</v>
      </c>
      <c r="J7" s="271">
        <v>0</v>
      </c>
      <c r="K7" s="271">
        <v>4</v>
      </c>
      <c r="L7" s="271">
        <v>0</v>
      </c>
      <c r="M7" s="271">
        <v>0</v>
      </c>
      <c r="N7" s="271">
        <v>0</v>
      </c>
      <c r="O7" s="271">
        <v>0</v>
      </c>
      <c r="P7" s="239">
        <f t="shared" ref="P7:P31" si="2">I7*F7</f>
        <v>0</v>
      </c>
      <c r="Q7" s="248"/>
    </row>
    <row r="8" spans="1:17" s="180" customFormat="1" x14ac:dyDescent="0.25">
      <c r="A8" s="9" t="s">
        <v>61</v>
      </c>
      <c r="B8" s="6" t="s">
        <v>279</v>
      </c>
      <c r="C8" s="6" t="s">
        <v>279</v>
      </c>
      <c r="D8" s="148" t="s">
        <v>581</v>
      </c>
      <c r="E8" s="181" t="s">
        <v>0</v>
      </c>
      <c r="F8" s="182">
        <f t="shared" si="0"/>
        <v>0</v>
      </c>
      <c r="G8" s="182"/>
      <c r="H8" s="182"/>
      <c r="I8" s="183">
        <f t="shared" si="1"/>
        <v>1</v>
      </c>
      <c r="J8" s="271">
        <v>0</v>
      </c>
      <c r="K8" s="271">
        <v>1</v>
      </c>
      <c r="L8" s="271">
        <v>0</v>
      </c>
      <c r="M8" s="271">
        <v>0</v>
      </c>
      <c r="N8" s="271">
        <v>0</v>
      </c>
      <c r="O8" s="271">
        <v>0</v>
      </c>
      <c r="P8" s="239">
        <f t="shared" si="2"/>
        <v>0</v>
      </c>
      <c r="Q8" s="248"/>
    </row>
    <row r="9" spans="1:17" s="180" customFormat="1" x14ac:dyDescent="0.25">
      <c r="A9" s="9" t="s">
        <v>62</v>
      </c>
      <c r="B9" s="6" t="s">
        <v>279</v>
      </c>
      <c r="C9" s="6" t="s">
        <v>279</v>
      </c>
      <c r="D9" s="148" t="s">
        <v>582</v>
      </c>
      <c r="E9" s="181" t="s">
        <v>0</v>
      </c>
      <c r="F9" s="182">
        <f t="shared" si="0"/>
        <v>0</v>
      </c>
      <c r="G9" s="182"/>
      <c r="H9" s="182"/>
      <c r="I9" s="183">
        <f t="shared" si="1"/>
        <v>1</v>
      </c>
      <c r="J9" s="271">
        <v>0</v>
      </c>
      <c r="K9" s="271">
        <v>1</v>
      </c>
      <c r="L9" s="271">
        <v>0</v>
      </c>
      <c r="M9" s="271">
        <v>0</v>
      </c>
      <c r="N9" s="271">
        <v>0</v>
      </c>
      <c r="O9" s="271">
        <v>0</v>
      </c>
      <c r="P9" s="239">
        <f t="shared" si="2"/>
        <v>0</v>
      </c>
      <c r="Q9" s="248"/>
    </row>
    <row r="10" spans="1:17" s="180" customFormat="1" x14ac:dyDescent="0.25">
      <c r="A10" s="9" t="s">
        <v>319</v>
      </c>
      <c r="B10" s="6" t="s">
        <v>279</v>
      </c>
      <c r="C10" s="6" t="s">
        <v>279</v>
      </c>
      <c r="D10" s="148" t="s">
        <v>282</v>
      </c>
      <c r="E10" s="181" t="s">
        <v>0</v>
      </c>
      <c r="F10" s="182">
        <f t="shared" si="0"/>
        <v>0</v>
      </c>
      <c r="G10" s="182"/>
      <c r="H10" s="182"/>
      <c r="I10" s="183">
        <f t="shared" si="1"/>
        <v>7</v>
      </c>
      <c r="J10" s="271">
        <v>0</v>
      </c>
      <c r="K10" s="271">
        <v>6</v>
      </c>
      <c r="L10" s="271">
        <v>0</v>
      </c>
      <c r="M10" s="271">
        <v>1</v>
      </c>
      <c r="N10" s="271">
        <v>0</v>
      </c>
      <c r="O10" s="271">
        <v>0</v>
      </c>
      <c r="P10" s="239">
        <f t="shared" si="2"/>
        <v>0</v>
      </c>
      <c r="Q10" s="248"/>
    </row>
    <row r="11" spans="1:17" s="180" customFormat="1" x14ac:dyDescent="0.25">
      <c r="A11" s="9" t="s">
        <v>63</v>
      </c>
      <c r="B11" s="6" t="s">
        <v>279</v>
      </c>
      <c r="C11" s="6" t="s">
        <v>279</v>
      </c>
      <c r="D11" s="148" t="s">
        <v>283</v>
      </c>
      <c r="E11" s="181" t="s">
        <v>0</v>
      </c>
      <c r="F11" s="182">
        <f t="shared" si="0"/>
        <v>0</v>
      </c>
      <c r="G11" s="182"/>
      <c r="H11" s="182"/>
      <c r="I11" s="183">
        <f t="shared" si="1"/>
        <v>1</v>
      </c>
      <c r="J11" s="271">
        <v>0</v>
      </c>
      <c r="K11" s="271">
        <v>1</v>
      </c>
      <c r="L11" s="271">
        <v>0</v>
      </c>
      <c r="M11" s="271">
        <v>0</v>
      </c>
      <c r="N11" s="271">
        <v>0</v>
      </c>
      <c r="O11" s="271">
        <v>0</v>
      </c>
      <c r="P11" s="239">
        <f t="shared" si="2"/>
        <v>0</v>
      </c>
      <c r="Q11" s="248"/>
    </row>
    <row r="12" spans="1:17" s="180" customFormat="1" x14ac:dyDescent="0.25">
      <c r="A12" s="9" t="s">
        <v>139</v>
      </c>
      <c r="B12" s="6" t="s">
        <v>279</v>
      </c>
      <c r="C12" s="6" t="s">
        <v>279</v>
      </c>
      <c r="D12" s="148" t="s">
        <v>583</v>
      </c>
      <c r="E12" s="181" t="s">
        <v>0</v>
      </c>
      <c r="F12" s="182">
        <f t="shared" si="0"/>
        <v>0</v>
      </c>
      <c r="G12" s="182"/>
      <c r="H12" s="182"/>
      <c r="I12" s="183">
        <f t="shared" si="1"/>
        <v>9</v>
      </c>
      <c r="J12" s="271">
        <v>0</v>
      </c>
      <c r="K12" s="271">
        <v>8</v>
      </c>
      <c r="L12" s="271">
        <v>0</v>
      </c>
      <c r="M12" s="271">
        <v>1</v>
      </c>
      <c r="N12" s="271">
        <v>0</v>
      </c>
      <c r="O12" s="271">
        <v>0</v>
      </c>
      <c r="P12" s="239">
        <f t="shared" si="2"/>
        <v>0</v>
      </c>
      <c r="Q12" s="248"/>
    </row>
    <row r="13" spans="1:17" s="180" customFormat="1" x14ac:dyDescent="0.25">
      <c r="A13" s="9" t="s">
        <v>240</v>
      </c>
      <c r="B13" s="6" t="s">
        <v>279</v>
      </c>
      <c r="C13" s="6" t="s">
        <v>279</v>
      </c>
      <c r="D13" s="148" t="s">
        <v>284</v>
      </c>
      <c r="E13" s="181" t="s">
        <v>0</v>
      </c>
      <c r="F13" s="182">
        <f t="shared" si="0"/>
        <v>0</v>
      </c>
      <c r="G13" s="182"/>
      <c r="H13" s="182"/>
      <c r="I13" s="183">
        <f t="shared" si="1"/>
        <v>2</v>
      </c>
      <c r="J13" s="271">
        <v>0</v>
      </c>
      <c r="K13" s="271">
        <v>2</v>
      </c>
      <c r="L13" s="271">
        <v>0</v>
      </c>
      <c r="M13" s="271">
        <v>0</v>
      </c>
      <c r="N13" s="271">
        <v>0</v>
      </c>
      <c r="O13" s="271">
        <v>0</v>
      </c>
      <c r="P13" s="239">
        <f t="shared" si="2"/>
        <v>0</v>
      </c>
      <c r="Q13" s="248"/>
    </row>
    <row r="14" spans="1:17" s="180" customFormat="1" x14ac:dyDescent="0.25">
      <c r="A14" s="9" t="s">
        <v>320</v>
      </c>
      <c r="B14" s="6" t="s">
        <v>279</v>
      </c>
      <c r="C14" s="6" t="s">
        <v>279</v>
      </c>
      <c r="D14" s="148" t="s">
        <v>584</v>
      </c>
      <c r="E14" s="181" t="s">
        <v>0</v>
      </c>
      <c r="F14" s="182">
        <f t="shared" si="0"/>
        <v>0</v>
      </c>
      <c r="G14" s="182"/>
      <c r="H14" s="182"/>
      <c r="I14" s="183">
        <f t="shared" si="1"/>
        <v>5</v>
      </c>
      <c r="J14" s="271">
        <v>0</v>
      </c>
      <c r="K14" s="271">
        <v>5</v>
      </c>
      <c r="L14" s="271">
        <v>0</v>
      </c>
      <c r="M14" s="271">
        <v>0</v>
      </c>
      <c r="N14" s="271">
        <v>0</v>
      </c>
      <c r="O14" s="271">
        <v>0</v>
      </c>
      <c r="P14" s="239">
        <f t="shared" si="2"/>
        <v>0</v>
      </c>
      <c r="Q14" s="248"/>
    </row>
    <row r="15" spans="1:17" s="180" customFormat="1" x14ac:dyDescent="0.25">
      <c r="A15" s="9" t="s">
        <v>321</v>
      </c>
      <c r="B15" s="6" t="s">
        <v>279</v>
      </c>
      <c r="C15" s="6" t="s">
        <v>279</v>
      </c>
      <c r="D15" s="148" t="s">
        <v>585</v>
      </c>
      <c r="E15" s="181" t="s">
        <v>0</v>
      </c>
      <c r="F15" s="182">
        <f t="shared" si="0"/>
        <v>0</v>
      </c>
      <c r="G15" s="182"/>
      <c r="H15" s="182"/>
      <c r="I15" s="183">
        <f t="shared" si="1"/>
        <v>4</v>
      </c>
      <c r="J15" s="271">
        <v>0</v>
      </c>
      <c r="K15" s="271">
        <v>4</v>
      </c>
      <c r="L15" s="271">
        <v>0</v>
      </c>
      <c r="M15" s="271">
        <v>0</v>
      </c>
      <c r="N15" s="271">
        <v>0</v>
      </c>
      <c r="O15" s="271">
        <v>0</v>
      </c>
      <c r="P15" s="239">
        <f t="shared" si="2"/>
        <v>0</v>
      </c>
      <c r="Q15" s="248"/>
    </row>
    <row r="16" spans="1:17" s="180" customFormat="1" x14ac:dyDescent="0.25">
      <c r="A16" s="9" t="s">
        <v>267</v>
      </c>
      <c r="B16" s="6" t="s">
        <v>279</v>
      </c>
      <c r="C16" s="6" t="s">
        <v>279</v>
      </c>
      <c r="D16" s="148" t="s">
        <v>586</v>
      </c>
      <c r="E16" s="181" t="s">
        <v>0</v>
      </c>
      <c r="F16" s="182">
        <f t="shared" si="0"/>
        <v>0</v>
      </c>
      <c r="G16" s="182"/>
      <c r="H16" s="182"/>
      <c r="I16" s="183">
        <f t="shared" si="1"/>
        <v>4</v>
      </c>
      <c r="J16" s="271">
        <v>0</v>
      </c>
      <c r="K16" s="271">
        <v>4</v>
      </c>
      <c r="L16" s="271">
        <v>0</v>
      </c>
      <c r="M16" s="271">
        <v>0</v>
      </c>
      <c r="N16" s="271">
        <v>0</v>
      </c>
      <c r="O16" s="271">
        <v>0</v>
      </c>
      <c r="P16" s="239">
        <f t="shared" si="2"/>
        <v>0</v>
      </c>
      <c r="Q16" s="248"/>
    </row>
    <row r="17" spans="1:17" s="180" customFormat="1" x14ac:dyDescent="0.25">
      <c r="A17" s="9" t="s">
        <v>268</v>
      </c>
      <c r="B17" s="6" t="s">
        <v>279</v>
      </c>
      <c r="C17" s="6" t="s">
        <v>279</v>
      </c>
      <c r="D17" s="148" t="s">
        <v>285</v>
      </c>
      <c r="E17" s="181" t="s">
        <v>66</v>
      </c>
      <c r="F17" s="182">
        <f t="shared" si="0"/>
        <v>0</v>
      </c>
      <c r="G17" s="182"/>
      <c r="H17" s="182"/>
      <c r="I17" s="183">
        <f t="shared" si="1"/>
        <v>9800</v>
      </c>
      <c r="J17" s="271">
        <v>2300</v>
      </c>
      <c r="K17" s="271">
        <v>3400</v>
      </c>
      <c r="L17" s="271">
        <v>1800</v>
      </c>
      <c r="M17" s="271">
        <v>1150</v>
      </c>
      <c r="N17" s="271">
        <v>1150</v>
      </c>
      <c r="O17" s="271">
        <v>0</v>
      </c>
      <c r="P17" s="239">
        <f t="shared" si="2"/>
        <v>0</v>
      </c>
      <c r="Q17" s="248"/>
    </row>
    <row r="18" spans="1:17" s="180" customFormat="1" x14ac:dyDescent="0.25">
      <c r="A18" s="9" t="s">
        <v>269</v>
      </c>
      <c r="B18" s="6" t="s">
        <v>279</v>
      </c>
      <c r="C18" s="6" t="s">
        <v>279</v>
      </c>
      <c r="D18" s="148" t="s">
        <v>286</v>
      </c>
      <c r="E18" s="181" t="s">
        <v>66</v>
      </c>
      <c r="F18" s="182">
        <f t="shared" si="0"/>
        <v>0</v>
      </c>
      <c r="G18" s="182"/>
      <c r="H18" s="182"/>
      <c r="I18" s="183">
        <f t="shared" si="1"/>
        <v>20</v>
      </c>
      <c r="J18" s="271">
        <v>0</v>
      </c>
      <c r="K18" s="271">
        <v>20</v>
      </c>
      <c r="L18" s="271">
        <v>0</v>
      </c>
      <c r="M18" s="271">
        <v>0</v>
      </c>
      <c r="N18" s="271">
        <v>0</v>
      </c>
      <c r="O18" s="271">
        <v>0</v>
      </c>
      <c r="P18" s="239">
        <f t="shared" si="2"/>
        <v>0</v>
      </c>
      <c r="Q18" s="248"/>
    </row>
    <row r="19" spans="1:17" s="180" customFormat="1" x14ac:dyDescent="0.25">
      <c r="A19" s="9" t="s">
        <v>270</v>
      </c>
      <c r="B19" s="6" t="s">
        <v>279</v>
      </c>
      <c r="C19" s="6" t="s">
        <v>279</v>
      </c>
      <c r="D19" s="148" t="s">
        <v>287</v>
      </c>
      <c r="E19" s="181" t="s">
        <v>0</v>
      </c>
      <c r="F19" s="182">
        <f t="shared" si="0"/>
        <v>0</v>
      </c>
      <c r="G19" s="182"/>
      <c r="H19" s="182"/>
      <c r="I19" s="183">
        <f t="shared" si="1"/>
        <v>1</v>
      </c>
      <c r="J19" s="271">
        <v>0</v>
      </c>
      <c r="K19" s="271">
        <v>1</v>
      </c>
      <c r="L19" s="271">
        <v>0</v>
      </c>
      <c r="M19" s="271">
        <v>0</v>
      </c>
      <c r="N19" s="271">
        <v>0</v>
      </c>
      <c r="O19" s="271">
        <v>0</v>
      </c>
      <c r="P19" s="239">
        <f t="shared" si="2"/>
        <v>0</v>
      </c>
      <c r="Q19" s="248"/>
    </row>
    <row r="20" spans="1:17" s="180" customFormat="1" x14ac:dyDescent="0.25">
      <c r="A20" s="9" t="s">
        <v>322</v>
      </c>
      <c r="B20" s="6" t="s">
        <v>279</v>
      </c>
      <c r="C20" s="6" t="s">
        <v>279</v>
      </c>
      <c r="D20" s="148" t="s">
        <v>288</v>
      </c>
      <c r="E20" s="181" t="s">
        <v>0</v>
      </c>
      <c r="F20" s="182">
        <f t="shared" si="0"/>
        <v>0</v>
      </c>
      <c r="G20" s="182"/>
      <c r="H20" s="182"/>
      <c r="I20" s="183">
        <f t="shared" si="1"/>
        <v>68</v>
      </c>
      <c r="J20" s="271">
        <v>16</v>
      </c>
      <c r="K20" s="271">
        <v>23</v>
      </c>
      <c r="L20" s="271">
        <v>13</v>
      </c>
      <c r="M20" s="271">
        <v>8</v>
      </c>
      <c r="N20" s="271">
        <v>8</v>
      </c>
      <c r="O20" s="271">
        <v>0</v>
      </c>
      <c r="P20" s="239">
        <f t="shared" si="2"/>
        <v>0</v>
      </c>
      <c r="Q20" s="248"/>
    </row>
    <row r="21" spans="1:17" s="180" customFormat="1" x14ac:dyDescent="0.25">
      <c r="A21" s="9" t="s">
        <v>323</v>
      </c>
      <c r="B21" s="6" t="s">
        <v>279</v>
      </c>
      <c r="C21" s="6" t="s">
        <v>279</v>
      </c>
      <c r="D21" s="148" t="s">
        <v>289</v>
      </c>
      <c r="E21" s="181" t="s">
        <v>66</v>
      </c>
      <c r="F21" s="182">
        <f t="shared" si="0"/>
        <v>0</v>
      </c>
      <c r="G21" s="182"/>
      <c r="H21" s="182"/>
      <c r="I21" s="183">
        <f t="shared" si="1"/>
        <v>178</v>
      </c>
      <c r="J21" s="271">
        <v>42</v>
      </c>
      <c r="K21" s="271">
        <v>42</v>
      </c>
      <c r="L21" s="271">
        <v>42</v>
      </c>
      <c r="M21" s="271">
        <v>52</v>
      </c>
      <c r="N21" s="271">
        <v>0</v>
      </c>
      <c r="O21" s="271">
        <v>0</v>
      </c>
      <c r="P21" s="239">
        <f t="shared" si="2"/>
        <v>0</v>
      </c>
      <c r="Q21" s="248"/>
    </row>
    <row r="22" spans="1:17" s="180" customFormat="1" x14ac:dyDescent="0.25">
      <c r="A22" s="9" t="s">
        <v>324</v>
      </c>
      <c r="B22" s="6" t="s">
        <v>279</v>
      </c>
      <c r="C22" s="6" t="s">
        <v>279</v>
      </c>
      <c r="D22" s="148" t="s">
        <v>290</v>
      </c>
      <c r="E22" s="181" t="s">
        <v>66</v>
      </c>
      <c r="F22" s="182">
        <f t="shared" si="0"/>
        <v>0</v>
      </c>
      <c r="G22" s="182"/>
      <c r="H22" s="182"/>
      <c r="I22" s="183">
        <f t="shared" si="1"/>
        <v>12</v>
      </c>
      <c r="J22" s="271">
        <v>4</v>
      </c>
      <c r="K22" s="271">
        <v>4</v>
      </c>
      <c r="L22" s="271">
        <v>4</v>
      </c>
      <c r="M22" s="271">
        <v>0</v>
      </c>
      <c r="N22" s="271">
        <v>0</v>
      </c>
      <c r="O22" s="271">
        <v>0</v>
      </c>
      <c r="P22" s="239">
        <f t="shared" si="2"/>
        <v>0</v>
      </c>
      <c r="Q22" s="248"/>
    </row>
    <row r="23" spans="1:17" s="180" customFormat="1" x14ac:dyDescent="0.25">
      <c r="A23" s="9" t="s">
        <v>325</v>
      </c>
      <c r="B23" s="6" t="s">
        <v>279</v>
      </c>
      <c r="C23" s="6" t="s">
        <v>279</v>
      </c>
      <c r="D23" s="148" t="s">
        <v>291</v>
      </c>
      <c r="E23" s="181" t="s">
        <v>0</v>
      </c>
      <c r="F23" s="182">
        <f t="shared" si="0"/>
        <v>0</v>
      </c>
      <c r="G23" s="182"/>
      <c r="H23" s="182"/>
      <c r="I23" s="183">
        <f t="shared" si="1"/>
        <v>137</v>
      </c>
      <c r="J23" s="271">
        <f>2*J20+J19</f>
        <v>32</v>
      </c>
      <c r="K23" s="271">
        <f t="shared" ref="K23:O23" si="3">2*K20+K19</f>
        <v>47</v>
      </c>
      <c r="L23" s="271">
        <f t="shared" si="3"/>
        <v>26</v>
      </c>
      <c r="M23" s="271">
        <f t="shared" si="3"/>
        <v>16</v>
      </c>
      <c r="N23" s="271">
        <f t="shared" si="3"/>
        <v>16</v>
      </c>
      <c r="O23" s="271">
        <f t="shared" si="3"/>
        <v>0</v>
      </c>
      <c r="P23" s="239">
        <f t="shared" si="2"/>
        <v>0</v>
      </c>
      <c r="Q23" s="248"/>
    </row>
    <row r="24" spans="1:17" s="180" customFormat="1" x14ac:dyDescent="0.25">
      <c r="A24" s="9" t="s">
        <v>326</v>
      </c>
      <c r="B24" s="6" t="s">
        <v>279</v>
      </c>
      <c r="C24" s="6" t="s">
        <v>279</v>
      </c>
      <c r="D24" s="148" t="s">
        <v>292</v>
      </c>
      <c r="E24" s="181" t="s">
        <v>66</v>
      </c>
      <c r="F24" s="182">
        <f t="shared" si="0"/>
        <v>0</v>
      </c>
      <c r="G24" s="182"/>
      <c r="H24" s="182"/>
      <c r="I24" s="183">
        <f t="shared" si="1"/>
        <v>3200</v>
      </c>
      <c r="J24" s="271">
        <v>700</v>
      </c>
      <c r="K24" s="271">
        <v>700</v>
      </c>
      <c r="L24" s="271">
        <v>700</v>
      </c>
      <c r="M24" s="271">
        <v>700</v>
      </c>
      <c r="N24" s="271">
        <v>200</v>
      </c>
      <c r="O24" s="271">
        <v>200</v>
      </c>
      <c r="P24" s="239">
        <f t="shared" si="2"/>
        <v>0</v>
      </c>
      <c r="Q24" s="248"/>
    </row>
    <row r="25" spans="1:17" s="180" customFormat="1" x14ac:dyDescent="0.25">
      <c r="A25" s="9" t="s">
        <v>327</v>
      </c>
      <c r="B25" s="6" t="s">
        <v>279</v>
      </c>
      <c r="C25" s="6" t="s">
        <v>279</v>
      </c>
      <c r="D25" s="148" t="s">
        <v>293</v>
      </c>
      <c r="E25" s="181" t="s">
        <v>66</v>
      </c>
      <c r="F25" s="182">
        <f t="shared" si="0"/>
        <v>0</v>
      </c>
      <c r="G25" s="182"/>
      <c r="H25" s="182"/>
      <c r="I25" s="183">
        <f t="shared" si="1"/>
        <v>40</v>
      </c>
      <c r="J25" s="271">
        <v>10</v>
      </c>
      <c r="K25" s="271">
        <v>10</v>
      </c>
      <c r="L25" s="271">
        <v>10</v>
      </c>
      <c r="M25" s="271">
        <v>5</v>
      </c>
      <c r="N25" s="271">
        <v>5</v>
      </c>
      <c r="O25" s="271">
        <v>0</v>
      </c>
      <c r="P25" s="239">
        <f t="shared" si="2"/>
        <v>0</v>
      </c>
      <c r="Q25" s="248"/>
    </row>
    <row r="26" spans="1:17" s="180" customFormat="1" x14ac:dyDescent="0.25">
      <c r="A26" s="9" t="s">
        <v>328</v>
      </c>
      <c r="B26" s="6" t="s">
        <v>279</v>
      </c>
      <c r="C26" s="6" t="s">
        <v>279</v>
      </c>
      <c r="D26" s="148" t="s">
        <v>294</v>
      </c>
      <c r="E26" s="181" t="s">
        <v>67</v>
      </c>
      <c r="F26" s="182">
        <f t="shared" si="0"/>
        <v>0</v>
      </c>
      <c r="G26" s="182"/>
      <c r="H26" s="182"/>
      <c r="I26" s="183">
        <f t="shared" si="1"/>
        <v>2</v>
      </c>
      <c r="J26" s="272">
        <v>0.4</v>
      </c>
      <c r="K26" s="272">
        <v>0.4</v>
      </c>
      <c r="L26" s="272">
        <v>0.4</v>
      </c>
      <c r="M26" s="272">
        <v>0.4</v>
      </c>
      <c r="N26" s="272">
        <v>0.4</v>
      </c>
      <c r="O26" s="271">
        <v>0</v>
      </c>
      <c r="P26" s="239">
        <f t="shared" si="2"/>
        <v>0</v>
      </c>
      <c r="Q26" s="248"/>
    </row>
    <row r="27" spans="1:17" s="180" customFormat="1" x14ac:dyDescent="0.25">
      <c r="A27" s="9" t="s">
        <v>329</v>
      </c>
      <c r="B27" s="6" t="s">
        <v>279</v>
      </c>
      <c r="C27" s="6" t="s">
        <v>279</v>
      </c>
      <c r="D27" s="148" t="s">
        <v>68</v>
      </c>
      <c r="E27" s="181" t="s">
        <v>0</v>
      </c>
      <c r="F27" s="182">
        <f t="shared" si="0"/>
        <v>0</v>
      </c>
      <c r="G27" s="182"/>
      <c r="H27" s="182"/>
      <c r="I27" s="183">
        <f t="shared" si="1"/>
        <v>1</v>
      </c>
      <c r="J27" s="271">
        <v>0</v>
      </c>
      <c r="K27" s="271">
        <v>1</v>
      </c>
      <c r="L27" s="271">
        <v>0</v>
      </c>
      <c r="M27" s="271">
        <v>0</v>
      </c>
      <c r="N27" s="271">
        <v>0</v>
      </c>
      <c r="O27" s="271">
        <v>0</v>
      </c>
      <c r="P27" s="239">
        <f t="shared" si="2"/>
        <v>0</v>
      </c>
      <c r="Q27" s="248"/>
    </row>
    <row r="28" spans="1:17" s="180" customFormat="1" x14ac:dyDescent="0.25">
      <c r="A28" s="9" t="s">
        <v>330</v>
      </c>
      <c r="B28" s="6" t="s">
        <v>279</v>
      </c>
      <c r="C28" s="6" t="s">
        <v>279</v>
      </c>
      <c r="D28" s="148" t="s">
        <v>295</v>
      </c>
      <c r="E28" s="181" t="s">
        <v>0</v>
      </c>
      <c r="F28" s="182">
        <f t="shared" si="0"/>
        <v>0</v>
      </c>
      <c r="G28" s="182"/>
      <c r="H28" s="182"/>
      <c r="I28" s="183">
        <f t="shared" si="1"/>
        <v>274</v>
      </c>
      <c r="J28" s="271">
        <f t="shared" ref="J28:O28" si="4">2*(2*J20+J19)</f>
        <v>64</v>
      </c>
      <c r="K28" s="271">
        <f t="shared" si="4"/>
        <v>94</v>
      </c>
      <c r="L28" s="271">
        <f t="shared" si="4"/>
        <v>52</v>
      </c>
      <c r="M28" s="271">
        <f t="shared" si="4"/>
        <v>32</v>
      </c>
      <c r="N28" s="271">
        <f t="shared" si="4"/>
        <v>32</v>
      </c>
      <c r="O28" s="271">
        <f t="shared" si="4"/>
        <v>0</v>
      </c>
      <c r="P28" s="239">
        <f t="shared" si="2"/>
        <v>0</v>
      </c>
      <c r="Q28" s="248"/>
    </row>
    <row r="29" spans="1:17" s="180" customFormat="1" x14ac:dyDescent="0.25">
      <c r="A29" s="9" t="s">
        <v>331</v>
      </c>
      <c r="B29" s="6" t="s">
        <v>279</v>
      </c>
      <c r="C29" s="6" t="s">
        <v>279</v>
      </c>
      <c r="D29" s="148" t="s">
        <v>296</v>
      </c>
      <c r="E29" s="181" t="s">
        <v>0</v>
      </c>
      <c r="F29" s="182">
        <f t="shared" si="0"/>
        <v>0</v>
      </c>
      <c r="G29" s="182"/>
      <c r="H29" s="182"/>
      <c r="I29" s="183">
        <f t="shared" si="1"/>
        <v>50</v>
      </c>
      <c r="J29" s="271">
        <v>0</v>
      </c>
      <c r="K29" s="271">
        <v>50</v>
      </c>
      <c r="L29" s="271">
        <v>0</v>
      </c>
      <c r="M29" s="271">
        <v>0</v>
      </c>
      <c r="N29" s="271">
        <v>0</v>
      </c>
      <c r="O29" s="271">
        <v>0</v>
      </c>
      <c r="P29" s="239">
        <f t="shared" si="2"/>
        <v>0</v>
      </c>
      <c r="Q29" s="248"/>
    </row>
    <row r="30" spans="1:17" s="180" customFormat="1" x14ac:dyDescent="0.25">
      <c r="A30" s="9" t="s">
        <v>332</v>
      </c>
      <c r="B30" s="6" t="s">
        <v>279</v>
      </c>
      <c r="C30" s="6" t="s">
        <v>279</v>
      </c>
      <c r="D30" s="148" t="s">
        <v>297</v>
      </c>
      <c r="E30" s="181" t="s">
        <v>0</v>
      </c>
      <c r="F30" s="182">
        <f t="shared" si="0"/>
        <v>0</v>
      </c>
      <c r="G30" s="182"/>
      <c r="H30" s="182"/>
      <c r="I30" s="183">
        <f t="shared" si="1"/>
        <v>274</v>
      </c>
      <c r="J30" s="271">
        <f>J28</f>
        <v>64</v>
      </c>
      <c r="K30" s="271">
        <f t="shared" ref="K30:O30" si="5">K28</f>
        <v>94</v>
      </c>
      <c r="L30" s="271">
        <f t="shared" si="5"/>
        <v>52</v>
      </c>
      <c r="M30" s="271">
        <f t="shared" si="5"/>
        <v>32</v>
      </c>
      <c r="N30" s="271">
        <f t="shared" si="5"/>
        <v>32</v>
      </c>
      <c r="O30" s="271">
        <f t="shared" si="5"/>
        <v>0</v>
      </c>
      <c r="P30" s="239">
        <f t="shared" si="2"/>
        <v>0</v>
      </c>
      <c r="Q30" s="248"/>
    </row>
    <row r="31" spans="1:17" s="180" customFormat="1" ht="16.5" thickBot="1" x14ac:dyDescent="0.3">
      <c r="A31" s="10" t="s">
        <v>333</v>
      </c>
      <c r="B31" s="11" t="s">
        <v>279</v>
      </c>
      <c r="C31" s="11" t="s">
        <v>279</v>
      </c>
      <c r="D31" s="149" t="s">
        <v>298</v>
      </c>
      <c r="E31" s="186" t="s">
        <v>0</v>
      </c>
      <c r="F31" s="187">
        <f t="shared" si="0"/>
        <v>0</v>
      </c>
      <c r="G31" s="187"/>
      <c r="H31" s="187"/>
      <c r="I31" s="188">
        <f t="shared" si="1"/>
        <v>137</v>
      </c>
      <c r="J31" s="273">
        <f>J23</f>
        <v>32</v>
      </c>
      <c r="K31" s="273">
        <f t="shared" ref="K31:O31" si="6">K23</f>
        <v>47</v>
      </c>
      <c r="L31" s="273">
        <f t="shared" si="6"/>
        <v>26</v>
      </c>
      <c r="M31" s="273">
        <f t="shared" si="6"/>
        <v>16</v>
      </c>
      <c r="N31" s="273">
        <f t="shared" si="6"/>
        <v>16</v>
      </c>
      <c r="O31" s="273">
        <f t="shared" si="6"/>
        <v>0</v>
      </c>
      <c r="P31" s="240">
        <f t="shared" si="2"/>
        <v>0</v>
      </c>
      <c r="Q31" s="248"/>
    </row>
    <row r="32" spans="1:17" s="180" customFormat="1" ht="16.5" thickTop="1" x14ac:dyDescent="0.25">
      <c r="A32" s="85"/>
      <c r="B32" s="85"/>
      <c r="C32" s="144"/>
      <c r="D32" s="241"/>
      <c r="E32" s="242"/>
      <c r="F32" s="243"/>
      <c r="G32" s="244"/>
      <c r="H32" s="245"/>
      <c r="I32" s="246"/>
      <c r="J32" s="2"/>
      <c r="K32" s="2"/>
      <c r="L32" s="2"/>
      <c r="M32" s="2"/>
      <c r="N32" s="2"/>
      <c r="O32" s="2"/>
      <c r="P32" s="246"/>
      <c r="Q32" s="242"/>
    </row>
    <row r="33" spans="1:17" s="185" customFormat="1" x14ac:dyDescent="0.25">
      <c r="A33" s="144"/>
      <c r="B33" s="144"/>
      <c r="C33" s="144"/>
      <c r="D33" s="150"/>
      <c r="E33" s="231"/>
      <c r="F33" s="190"/>
      <c r="G33" s="190"/>
      <c r="H33" s="237"/>
      <c r="I33" s="233"/>
      <c r="J33" s="1"/>
      <c r="K33" s="1"/>
      <c r="L33" s="1"/>
      <c r="M33" s="1"/>
      <c r="N33" s="1"/>
      <c r="O33" s="1"/>
      <c r="P33" s="233"/>
      <c r="Q33" s="231"/>
    </row>
    <row r="34" spans="1:17" s="185" customFormat="1" x14ac:dyDescent="0.25">
      <c r="A34" s="144"/>
      <c r="B34" s="144"/>
      <c r="C34" s="144"/>
      <c r="D34" s="150"/>
      <c r="E34" s="231"/>
      <c r="F34" s="190"/>
      <c r="G34" s="190"/>
      <c r="H34" s="237"/>
      <c r="I34" s="233"/>
      <c r="J34" s="1"/>
      <c r="K34" s="1"/>
      <c r="L34" s="1"/>
      <c r="M34" s="1"/>
      <c r="N34" s="1"/>
      <c r="O34" s="1"/>
      <c r="P34" s="233"/>
      <c r="Q34" s="231"/>
    </row>
    <row r="35" spans="1:17" s="185" customFormat="1" x14ac:dyDescent="0.25">
      <c r="A35" s="144"/>
      <c r="B35" s="144"/>
      <c r="C35" s="144"/>
      <c r="D35" s="150"/>
      <c r="E35" s="231"/>
      <c r="F35" s="190"/>
      <c r="G35" s="190"/>
      <c r="H35" s="237"/>
      <c r="I35" s="233"/>
      <c r="J35" s="1"/>
      <c r="K35" s="1"/>
      <c r="L35" s="1"/>
      <c r="M35" s="1"/>
      <c r="N35" s="1"/>
      <c r="O35" s="1"/>
      <c r="P35" s="233"/>
      <c r="Q35" s="231"/>
    </row>
    <row r="36" spans="1:17" s="185" customFormat="1" x14ac:dyDescent="0.25">
      <c r="A36" s="144"/>
      <c r="B36" s="144"/>
      <c r="C36" s="144"/>
      <c r="D36" s="150"/>
      <c r="E36" s="231"/>
      <c r="F36" s="190"/>
      <c r="G36" s="190"/>
      <c r="H36" s="237"/>
      <c r="I36" s="233"/>
      <c r="J36" s="1"/>
      <c r="K36" s="1"/>
      <c r="L36" s="1"/>
      <c r="M36" s="1"/>
      <c r="N36" s="1"/>
      <c r="O36" s="1"/>
      <c r="P36" s="233"/>
      <c r="Q36" s="231"/>
    </row>
    <row r="37" spans="1:17" s="185" customFormat="1" x14ac:dyDescent="0.25">
      <c r="A37" s="144"/>
      <c r="B37" s="144"/>
      <c r="C37" s="144"/>
      <c r="D37" s="150"/>
      <c r="E37" s="231"/>
      <c r="F37" s="190"/>
      <c r="G37" s="190"/>
      <c r="H37" s="237"/>
      <c r="I37" s="233"/>
      <c r="J37" s="1"/>
      <c r="K37" s="1"/>
      <c r="L37" s="1"/>
      <c r="M37" s="1"/>
      <c r="N37" s="1"/>
      <c r="O37" s="1"/>
      <c r="P37" s="233"/>
      <c r="Q37" s="231"/>
    </row>
    <row r="38" spans="1:17" s="185" customFormat="1" x14ac:dyDescent="0.25">
      <c r="A38" s="144"/>
      <c r="B38" s="144"/>
      <c r="C38" s="144"/>
      <c r="D38" s="150"/>
      <c r="E38" s="231"/>
      <c r="F38" s="190"/>
      <c r="G38" s="190"/>
      <c r="H38" s="237"/>
      <c r="I38" s="233"/>
      <c r="J38" s="1"/>
      <c r="K38" s="1"/>
      <c r="L38" s="1"/>
      <c r="M38" s="1"/>
      <c r="N38" s="1"/>
      <c r="O38" s="1"/>
      <c r="P38" s="233"/>
      <c r="Q38" s="231"/>
    </row>
    <row r="39" spans="1:17" s="185" customFormat="1" x14ac:dyDescent="0.25">
      <c r="A39" s="144"/>
      <c r="B39" s="144"/>
      <c r="C39" s="144"/>
      <c r="D39" s="150"/>
      <c r="E39" s="231"/>
      <c r="F39" s="190"/>
      <c r="G39" s="190"/>
      <c r="H39" s="237"/>
      <c r="I39" s="233"/>
      <c r="J39" s="1"/>
      <c r="K39" s="1"/>
      <c r="L39" s="1"/>
      <c r="M39" s="1"/>
      <c r="N39" s="1"/>
      <c r="O39" s="1"/>
      <c r="P39" s="233"/>
      <c r="Q39" s="231"/>
    </row>
    <row r="40" spans="1:17" s="185" customFormat="1" x14ac:dyDescent="0.25">
      <c r="A40" s="144"/>
      <c r="B40" s="144"/>
      <c r="C40" s="144"/>
      <c r="D40" s="150"/>
      <c r="E40" s="231"/>
      <c r="F40" s="190"/>
      <c r="G40" s="190"/>
      <c r="H40" s="237"/>
      <c r="I40" s="233"/>
      <c r="J40" s="1"/>
      <c r="K40" s="1"/>
      <c r="L40" s="1"/>
      <c r="M40" s="1"/>
      <c r="N40" s="1"/>
      <c r="O40" s="1"/>
      <c r="P40" s="233"/>
      <c r="Q40" s="231"/>
    </row>
    <row r="41" spans="1:17" s="185" customFormat="1" x14ac:dyDescent="0.25">
      <c r="A41" s="144"/>
      <c r="B41" s="144"/>
      <c r="C41" s="144"/>
      <c r="D41" s="150"/>
      <c r="E41" s="231"/>
      <c r="F41" s="190"/>
      <c r="G41" s="190"/>
      <c r="H41" s="237"/>
      <c r="I41" s="233"/>
      <c r="J41" s="1"/>
      <c r="K41" s="1"/>
      <c r="L41" s="1"/>
      <c r="M41" s="1"/>
      <c r="N41" s="1"/>
      <c r="O41" s="1"/>
      <c r="P41" s="233"/>
      <c r="Q41" s="231"/>
    </row>
    <row r="42" spans="1:17" s="185" customFormat="1" x14ac:dyDescent="0.25">
      <c r="A42" s="144"/>
      <c r="B42" s="144"/>
      <c r="C42" s="144"/>
      <c r="D42" s="150"/>
      <c r="E42" s="231"/>
      <c r="F42" s="190"/>
      <c r="G42" s="190"/>
      <c r="H42" s="237"/>
      <c r="I42" s="233"/>
      <c r="J42" s="1"/>
      <c r="K42" s="1"/>
      <c r="L42" s="1"/>
      <c r="M42" s="1"/>
      <c r="N42" s="1"/>
      <c r="O42" s="1"/>
      <c r="P42" s="233"/>
      <c r="Q42" s="231"/>
    </row>
    <row r="43" spans="1:17" s="185" customFormat="1" x14ac:dyDescent="0.25">
      <c r="A43" s="144"/>
      <c r="B43" s="144"/>
      <c r="C43" s="144"/>
      <c r="D43" s="150"/>
      <c r="E43" s="231"/>
      <c r="F43" s="190"/>
      <c r="G43" s="190"/>
      <c r="H43" s="237"/>
      <c r="I43" s="233"/>
      <c r="J43" s="1"/>
      <c r="K43" s="1"/>
      <c r="L43" s="1"/>
      <c r="M43" s="1"/>
      <c r="N43" s="1"/>
      <c r="O43" s="1"/>
      <c r="P43" s="233"/>
      <c r="Q43" s="231"/>
    </row>
    <row r="44" spans="1:17" s="185" customFormat="1" x14ac:dyDescent="0.25">
      <c r="A44" s="144"/>
      <c r="B44" s="144"/>
      <c r="C44" s="144"/>
      <c r="D44" s="150"/>
      <c r="E44" s="231"/>
      <c r="F44" s="190"/>
      <c r="G44" s="190"/>
      <c r="H44" s="237"/>
      <c r="I44" s="233"/>
      <c r="J44" s="1"/>
      <c r="K44" s="1"/>
      <c r="L44" s="1"/>
      <c r="M44" s="1"/>
      <c r="N44" s="1"/>
      <c r="O44" s="1"/>
      <c r="P44" s="233"/>
      <c r="Q44" s="231"/>
    </row>
    <row r="45" spans="1:17" s="185" customFormat="1" x14ac:dyDescent="0.25">
      <c r="A45" s="144"/>
      <c r="B45" s="144"/>
      <c r="C45" s="144"/>
      <c r="D45" s="150"/>
      <c r="E45" s="231"/>
      <c r="F45" s="190"/>
      <c r="G45" s="190"/>
      <c r="H45" s="237"/>
      <c r="I45" s="233"/>
      <c r="J45" s="1"/>
      <c r="K45" s="1"/>
      <c r="L45" s="1"/>
      <c r="M45" s="1"/>
      <c r="N45" s="1"/>
      <c r="O45" s="1"/>
      <c r="P45" s="233"/>
      <c r="Q45" s="231"/>
    </row>
    <row r="46" spans="1:17" s="185" customFormat="1" x14ac:dyDescent="0.25">
      <c r="A46" s="144"/>
      <c r="B46" s="144"/>
      <c r="C46" s="144"/>
      <c r="D46" s="150"/>
      <c r="E46" s="231"/>
      <c r="F46" s="190"/>
      <c r="G46" s="190"/>
      <c r="H46" s="237"/>
      <c r="I46" s="233"/>
      <c r="J46" s="1"/>
      <c r="K46" s="1"/>
      <c r="L46" s="1"/>
      <c r="M46" s="1"/>
      <c r="N46" s="1"/>
      <c r="O46" s="1"/>
      <c r="P46" s="233"/>
      <c r="Q46" s="231"/>
    </row>
    <row r="47" spans="1:17" s="185" customFormat="1" x14ac:dyDescent="0.25">
      <c r="A47" s="144"/>
      <c r="B47" s="144"/>
      <c r="C47" s="144"/>
      <c r="D47" s="150"/>
      <c r="E47" s="231"/>
      <c r="F47" s="190"/>
      <c r="G47" s="190"/>
      <c r="H47" s="237"/>
      <c r="I47" s="233"/>
      <c r="J47" s="1"/>
      <c r="K47" s="1"/>
      <c r="L47" s="1"/>
      <c r="M47" s="1"/>
      <c r="N47" s="1"/>
      <c r="O47" s="1"/>
      <c r="P47" s="233"/>
      <c r="Q47" s="231"/>
    </row>
    <row r="48" spans="1:17" s="185" customFormat="1" x14ac:dyDescent="0.25">
      <c r="A48" s="144"/>
      <c r="B48" s="144"/>
      <c r="C48" s="144"/>
      <c r="D48" s="150"/>
      <c r="E48" s="231"/>
      <c r="F48" s="190"/>
      <c r="G48" s="190"/>
      <c r="H48" s="237"/>
      <c r="I48" s="233"/>
      <c r="J48" s="1"/>
      <c r="K48" s="1"/>
      <c r="L48" s="1"/>
      <c r="M48" s="1"/>
      <c r="N48" s="1"/>
      <c r="O48" s="1"/>
      <c r="P48" s="233"/>
      <c r="Q48" s="231"/>
    </row>
    <row r="49" spans="1:17" s="185" customFormat="1" x14ac:dyDescent="0.25">
      <c r="A49" s="144"/>
      <c r="B49" s="144"/>
      <c r="C49" s="144"/>
      <c r="D49" s="150"/>
      <c r="E49" s="231"/>
      <c r="F49" s="190"/>
      <c r="G49" s="190"/>
      <c r="H49" s="237"/>
      <c r="I49" s="233"/>
      <c r="J49" s="1"/>
      <c r="K49" s="1"/>
      <c r="L49" s="1"/>
      <c r="M49" s="1"/>
      <c r="N49" s="1"/>
      <c r="O49" s="1"/>
      <c r="P49" s="233"/>
      <c r="Q49" s="231"/>
    </row>
    <row r="50" spans="1:17" s="185" customFormat="1" x14ac:dyDescent="0.25">
      <c r="A50" s="144"/>
      <c r="B50" s="144"/>
      <c r="C50" s="144"/>
      <c r="D50" s="150"/>
      <c r="E50" s="231"/>
      <c r="F50" s="190"/>
      <c r="G50" s="190"/>
      <c r="H50" s="237"/>
      <c r="I50" s="233"/>
      <c r="J50" s="1"/>
      <c r="K50" s="1"/>
      <c r="L50" s="1"/>
      <c r="M50" s="1"/>
      <c r="N50" s="1"/>
      <c r="O50" s="1"/>
      <c r="P50" s="233"/>
      <c r="Q50" s="231"/>
    </row>
    <row r="51" spans="1:17" s="185" customFormat="1" x14ac:dyDescent="0.25">
      <c r="A51" s="144"/>
      <c r="B51" s="144"/>
      <c r="C51" s="144"/>
      <c r="D51" s="150"/>
      <c r="E51" s="231"/>
      <c r="F51" s="190"/>
      <c r="G51" s="190"/>
      <c r="H51" s="237"/>
      <c r="I51" s="233"/>
      <c r="J51" s="1"/>
      <c r="K51" s="1"/>
      <c r="L51" s="1"/>
      <c r="M51" s="1"/>
      <c r="N51" s="1"/>
      <c r="O51" s="1"/>
      <c r="P51" s="233"/>
      <c r="Q51" s="231"/>
    </row>
    <row r="52" spans="1:17" s="185" customFormat="1" x14ac:dyDescent="0.25">
      <c r="A52" s="144"/>
      <c r="B52" s="144"/>
      <c r="C52" s="144"/>
      <c r="D52" s="150"/>
      <c r="E52" s="231"/>
      <c r="F52" s="190"/>
      <c r="G52" s="190"/>
      <c r="H52" s="237"/>
      <c r="I52" s="233"/>
      <c r="J52" s="1"/>
      <c r="K52" s="1"/>
      <c r="L52" s="1"/>
      <c r="M52" s="1"/>
      <c r="N52" s="1"/>
      <c r="O52" s="1"/>
      <c r="P52" s="233"/>
      <c r="Q52" s="231"/>
    </row>
    <row r="53" spans="1:17" s="185" customFormat="1" x14ac:dyDescent="0.25">
      <c r="A53" s="144"/>
      <c r="B53" s="144"/>
      <c r="C53" s="144"/>
      <c r="D53" s="150"/>
      <c r="E53" s="231"/>
      <c r="F53" s="190"/>
      <c r="G53" s="190"/>
      <c r="H53" s="237"/>
      <c r="I53" s="233"/>
      <c r="J53" s="1"/>
      <c r="K53" s="1"/>
      <c r="L53" s="1"/>
      <c r="M53" s="1"/>
      <c r="N53" s="1"/>
      <c r="O53" s="1"/>
      <c r="P53" s="233"/>
      <c r="Q53" s="231"/>
    </row>
    <row r="54" spans="1:17" s="185" customFormat="1" x14ac:dyDescent="0.25">
      <c r="A54" s="144"/>
      <c r="B54" s="144"/>
      <c r="C54" s="144"/>
      <c r="D54" s="150"/>
      <c r="E54" s="231"/>
      <c r="F54" s="190"/>
      <c r="G54" s="190"/>
      <c r="H54" s="237"/>
      <c r="I54" s="233"/>
      <c r="J54" s="1"/>
      <c r="K54" s="1"/>
      <c r="L54" s="1"/>
      <c r="M54" s="1"/>
      <c r="N54" s="1"/>
      <c r="O54" s="1"/>
      <c r="P54" s="233"/>
      <c r="Q54" s="231"/>
    </row>
    <row r="55" spans="1:17" s="185" customFormat="1" x14ac:dyDescent="0.25">
      <c r="A55" s="144"/>
      <c r="B55" s="144"/>
      <c r="C55" s="144"/>
      <c r="D55" s="150"/>
      <c r="E55" s="231"/>
      <c r="F55" s="190"/>
      <c r="G55" s="190"/>
      <c r="H55" s="237"/>
      <c r="I55" s="233"/>
      <c r="J55" s="1"/>
      <c r="K55" s="1"/>
      <c r="L55" s="1"/>
      <c r="M55" s="1"/>
      <c r="N55" s="1"/>
      <c r="O55" s="1"/>
      <c r="P55" s="233"/>
      <c r="Q55" s="231"/>
    </row>
    <row r="56" spans="1:17" s="185" customFormat="1" x14ac:dyDescent="0.25">
      <c r="A56" s="144"/>
      <c r="B56" s="144"/>
      <c r="C56" s="144"/>
      <c r="D56" s="150"/>
      <c r="E56" s="231"/>
      <c r="F56" s="190"/>
      <c r="G56" s="190"/>
      <c r="H56" s="237"/>
      <c r="I56" s="233"/>
      <c r="J56" s="1"/>
      <c r="K56" s="1"/>
      <c r="L56" s="1"/>
      <c r="M56" s="1"/>
      <c r="N56" s="1"/>
      <c r="O56" s="1"/>
      <c r="P56" s="233"/>
      <c r="Q56" s="231"/>
    </row>
    <row r="57" spans="1:17" s="185" customFormat="1" x14ac:dyDescent="0.25">
      <c r="A57" s="144"/>
      <c r="B57" s="144"/>
      <c r="C57" s="144"/>
      <c r="D57" s="150"/>
      <c r="E57" s="231"/>
      <c r="F57" s="190"/>
      <c r="G57" s="190"/>
      <c r="H57" s="237"/>
      <c r="I57" s="233"/>
      <c r="J57" s="1"/>
      <c r="K57" s="1"/>
      <c r="L57" s="1"/>
      <c r="M57" s="1"/>
      <c r="N57" s="1"/>
      <c r="O57" s="1"/>
      <c r="P57" s="233"/>
      <c r="Q57" s="231"/>
    </row>
    <row r="58" spans="1:17" s="185" customFormat="1" x14ac:dyDescent="0.25">
      <c r="A58" s="144"/>
      <c r="B58" s="144"/>
      <c r="C58" s="144"/>
      <c r="D58" s="150"/>
      <c r="E58" s="231"/>
      <c r="F58" s="190"/>
      <c r="G58" s="190"/>
      <c r="H58" s="237"/>
      <c r="I58" s="233"/>
      <c r="J58" s="1"/>
      <c r="K58" s="1"/>
      <c r="L58" s="1"/>
      <c r="M58" s="1"/>
      <c r="N58" s="1"/>
      <c r="O58" s="1"/>
      <c r="P58" s="233"/>
      <c r="Q58" s="231"/>
    </row>
    <row r="59" spans="1:17" s="185" customFormat="1" x14ac:dyDescent="0.25">
      <c r="A59" s="144"/>
      <c r="B59" s="144"/>
      <c r="C59" s="144"/>
      <c r="D59" s="150"/>
      <c r="E59" s="231"/>
      <c r="F59" s="190"/>
      <c r="G59" s="190"/>
      <c r="H59" s="237"/>
      <c r="I59" s="233"/>
      <c r="J59" s="1"/>
      <c r="K59" s="1"/>
      <c r="L59" s="1"/>
      <c r="M59" s="1"/>
      <c r="N59" s="1"/>
      <c r="O59" s="1"/>
      <c r="P59" s="233"/>
      <c r="Q59" s="231"/>
    </row>
    <row r="60" spans="1:17" s="185" customFormat="1" x14ac:dyDescent="0.25">
      <c r="A60" s="144"/>
      <c r="B60" s="144"/>
      <c r="C60" s="144"/>
      <c r="D60" s="150"/>
      <c r="E60" s="231"/>
      <c r="F60" s="190"/>
      <c r="G60" s="190"/>
      <c r="H60" s="237"/>
      <c r="I60" s="233"/>
      <c r="J60" s="1"/>
      <c r="K60" s="1"/>
      <c r="L60" s="1"/>
      <c r="M60" s="1"/>
      <c r="N60" s="1"/>
      <c r="O60" s="1"/>
      <c r="P60" s="233"/>
      <c r="Q60" s="231"/>
    </row>
    <row r="61" spans="1:17" s="185" customFormat="1" x14ac:dyDescent="0.25">
      <c r="A61" s="144"/>
      <c r="B61" s="144"/>
      <c r="C61" s="144"/>
      <c r="D61" s="150"/>
      <c r="E61" s="231"/>
      <c r="F61" s="190"/>
      <c r="G61" s="190"/>
      <c r="H61" s="237"/>
      <c r="I61" s="233"/>
      <c r="J61" s="1"/>
      <c r="K61" s="1"/>
      <c r="L61" s="1"/>
      <c r="M61" s="1"/>
      <c r="N61" s="1"/>
      <c r="O61" s="1"/>
      <c r="P61" s="233"/>
      <c r="Q61" s="231"/>
    </row>
    <row r="62" spans="1:17" s="185" customFormat="1" x14ac:dyDescent="0.25">
      <c r="A62" s="144"/>
      <c r="B62" s="144"/>
      <c r="C62" s="144"/>
      <c r="D62" s="150"/>
      <c r="E62" s="231"/>
      <c r="F62" s="190"/>
      <c r="G62" s="190"/>
      <c r="H62" s="237"/>
      <c r="I62" s="233"/>
      <c r="J62" s="1"/>
      <c r="K62" s="1"/>
      <c r="L62" s="1"/>
      <c r="M62" s="1"/>
      <c r="N62" s="1"/>
      <c r="O62" s="1"/>
      <c r="P62" s="233"/>
      <c r="Q62" s="231"/>
    </row>
    <row r="63" spans="1:17" s="185" customFormat="1" x14ac:dyDescent="0.25">
      <c r="A63" s="144"/>
      <c r="B63" s="144"/>
      <c r="C63" s="144"/>
      <c r="D63" s="150"/>
      <c r="E63" s="231"/>
      <c r="F63" s="190"/>
      <c r="G63" s="190"/>
      <c r="H63" s="237"/>
      <c r="I63" s="233"/>
      <c r="J63" s="1"/>
      <c r="K63" s="1"/>
      <c r="L63" s="1"/>
      <c r="M63" s="1"/>
      <c r="N63" s="1"/>
      <c r="O63" s="1"/>
      <c r="P63" s="233"/>
      <c r="Q63" s="231"/>
    </row>
    <row r="64" spans="1:17" s="185" customFormat="1" x14ac:dyDescent="0.25">
      <c r="A64" s="144"/>
      <c r="B64" s="144"/>
      <c r="C64" s="144"/>
      <c r="D64" s="150"/>
      <c r="E64" s="231"/>
      <c r="F64" s="190"/>
      <c r="G64" s="190"/>
      <c r="H64" s="237"/>
      <c r="I64" s="233"/>
      <c r="J64" s="1"/>
      <c r="K64" s="1"/>
      <c r="L64" s="1"/>
      <c r="M64" s="1"/>
      <c r="N64" s="1"/>
      <c r="O64" s="1"/>
      <c r="P64" s="233"/>
      <c r="Q64" s="231"/>
    </row>
    <row r="65" spans="1:17" s="185" customFormat="1" x14ac:dyDescent="0.25">
      <c r="A65" s="144"/>
      <c r="B65" s="144"/>
      <c r="C65" s="144"/>
      <c r="D65" s="150"/>
      <c r="E65" s="231"/>
      <c r="F65" s="190"/>
      <c r="G65" s="190"/>
      <c r="H65" s="237"/>
      <c r="I65" s="233"/>
      <c r="J65" s="1"/>
      <c r="K65" s="1"/>
      <c r="L65" s="1"/>
      <c r="M65" s="1"/>
      <c r="N65" s="1"/>
      <c r="O65" s="1"/>
      <c r="P65" s="233"/>
      <c r="Q65" s="231"/>
    </row>
    <row r="66" spans="1:17" s="185" customFormat="1" x14ac:dyDescent="0.25">
      <c r="A66" s="144"/>
      <c r="B66" s="144"/>
      <c r="C66" s="144"/>
      <c r="D66" s="150"/>
      <c r="E66" s="231"/>
      <c r="F66" s="190"/>
      <c r="G66" s="190"/>
      <c r="H66" s="237"/>
      <c r="I66" s="233"/>
      <c r="J66" s="1"/>
      <c r="K66" s="1"/>
      <c r="L66" s="1"/>
      <c r="M66" s="1"/>
      <c r="N66" s="1"/>
      <c r="O66" s="1"/>
      <c r="P66" s="233"/>
      <c r="Q66" s="231"/>
    </row>
    <row r="67" spans="1:17" s="185" customFormat="1" x14ac:dyDescent="0.25">
      <c r="A67" s="144"/>
      <c r="B67" s="144"/>
      <c r="C67" s="144"/>
      <c r="D67" s="150"/>
      <c r="E67" s="231"/>
      <c r="F67" s="190"/>
      <c r="G67" s="190"/>
      <c r="H67" s="237"/>
      <c r="I67" s="233"/>
      <c r="J67" s="1"/>
      <c r="K67" s="1"/>
      <c r="L67" s="1"/>
      <c r="M67" s="1"/>
      <c r="N67" s="1"/>
      <c r="O67" s="1"/>
      <c r="P67" s="233"/>
      <c r="Q67" s="231"/>
    </row>
    <row r="68" spans="1:17" s="185" customFormat="1" x14ac:dyDescent="0.25">
      <c r="A68" s="144"/>
      <c r="B68" s="144"/>
      <c r="C68" s="144"/>
      <c r="D68" s="150"/>
      <c r="E68" s="231"/>
      <c r="F68" s="190"/>
      <c r="G68" s="190"/>
      <c r="H68" s="237"/>
      <c r="I68" s="233"/>
      <c r="J68" s="1"/>
      <c r="K68" s="1"/>
      <c r="L68" s="1"/>
      <c r="M68" s="1"/>
      <c r="N68" s="1"/>
      <c r="O68" s="1"/>
      <c r="P68" s="233"/>
      <c r="Q68" s="231"/>
    </row>
    <row r="69" spans="1:17" s="185" customFormat="1" x14ac:dyDescent="0.25">
      <c r="A69" s="144"/>
      <c r="B69" s="144"/>
      <c r="C69" s="144"/>
      <c r="D69" s="150"/>
      <c r="E69" s="231"/>
      <c r="F69" s="190"/>
      <c r="G69" s="190"/>
      <c r="H69" s="237"/>
      <c r="I69" s="233"/>
      <c r="J69" s="1"/>
      <c r="K69" s="1"/>
      <c r="L69" s="1"/>
      <c r="M69" s="1"/>
      <c r="N69" s="1"/>
      <c r="O69" s="1"/>
      <c r="P69" s="233"/>
      <c r="Q69" s="231"/>
    </row>
    <row r="70" spans="1:17" s="185" customFormat="1" x14ac:dyDescent="0.25">
      <c r="A70" s="144"/>
      <c r="B70" s="144"/>
      <c r="C70" s="144"/>
      <c r="D70" s="150"/>
      <c r="E70" s="231"/>
      <c r="F70" s="190"/>
      <c r="G70" s="190"/>
      <c r="H70" s="237"/>
      <c r="I70" s="233"/>
      <c r="J70" s="1"/>
      <c r="K70" s="1"/>
      <c r="L70" s="1"/>
      <c r="M70" s="1"/>
      <c r="N70" s="1"/>
      <c r="O70" s="1"/>
      <c r="P70" s="233"/>
      <c r="Q70" s="231"/>
    </row>
    <row r="71" spans="1:17" s="185" customFormat="1" x14ac:dyDescent="0.25">
      <c r="A71" s="144"/>
      <c r="B71" s="144"/>
      <c r="C71" s="144"/>
      <c r="D71" s="150"/>
      <c r="E71" s="231"/>
      <c r="F71" s="190"/>
      <c r="G71" s="190"/>
      <c r="H71" s="237"/>
      <c r="I71" s="233"/>
      <c r="J71" s="1"/>
      <c r="K71" s="1"/>
      <c r="L71" s="1"/>
      <c r="M71" s="1"/>
      <c r="N71" s="1"/>
      <c r="O71" s="1"/>
      <c r="P71" s="233"/>
      <c r="Q71" s="231"/>
    </row>
    <row r="72" spans="1:17" s="185" customFormat="1" x14ac:dyDescent="0.25">
      <c r="A72" s="144"/>
      <c r="B72" s="144"/>
      <c r="C72" s="144"/>
      <c r="D72" s="150"/>
      <c r="E72" s="231"/>
      <c r="F72" s="190"/>
      <c r="G72" s="190"/>
      <c r="H72" s="237"/>
      <c r="I72" s="233"/>
      <c r="J72" s="1"/>
      <c r="K72" s="1"/>
      <c r="L72" s="1"/>
      <c r="M72" s="1"/>
      <c r="N72" s="1"/>
      <c r="O72" s="1"/>
      <c r="P72" s="233"/>
      <c r="Q72" s="231"/>
    </row>
    <row r="73" spans="1:17" s="185" customFormat="1" x14ac:dyDescent="0.25">
      <c r="A73" s="144"/>
      <c r="B73" s="144"/>
      <c r="C73" s="144"/>
      <c r="D73" s="150"/>
      <c r="E73" s="231"/>
      <c r="F73" s="190"/>
      <c r="G73" s="190"/>
      <c r="H73" s="237"/>
      <c r="I73" s="233"/>
      <c r="J73" s="1"/>
      <c r="K73" s="1"/>
      <c r="L73" s="1"/>
      <c r="M73" s="1"/>
      <c r="N73" s="1"/>
      <c r="O73" s="1"/>
      <c r="P73" s="233"/>
      <c r="Q73" s="231"/>
    </row>
    <row r="74" spans="1:17" s="185" customFormat="1" x14ac:dyDescent="0.25">
      <c r="A74" s="144"/>
      <c r="B74" s="144"/>
      <c r="C74" s="144"/>
      <c r="D74" s="150"/>
      <c r="E74" s="231"/>
      <c r="F74" s="190"/>
      <c r="G74" s="190"/>
      <c r="H74" s="237"/>
      <c r="I74" s="233"/>
      <c r="J74" s="1"/>
      <c r="K74" s="1"/>
      <c r="L74" s="1"/>
      <c r="M74" s="1"/>
      <c r="N74" s="1"/>
      <c r="O74" s="1"/>
      <c r="P74" s="233"/>
      <c r="Q74" s="231"/>
    </row>
    <row r="75" spans="1:17" s="185" customFormat="1" x14ac:dyDescent="0.25">
      <c r="A75" s="144"/>
      <c r="B75" s="144"/>
      <c r="C75" s="144"/>
      <c r="D75" s="150"/>
      <c r="E75" s="231"/>
      <c r="F75" s="190"/>
      <c r="G75" s="190"/>
      <c r="H75" s="237"/>
      <c r="I75" s="233"/>
      <c r="J75" s="1"/>
      <c r="K75" s="1"/>
      <c r="L75" s="1"/>
      <c r="M75" s="1"/>
      <c r="N75" s="1"/>
      <c r="O75" s="1"/>
      <c r="P75" s="233"/>
      <c r="Q75" s="231"/>
    </row>
    <row r="76" spans="1:17" s="185" customFormat="1" x14ac:dyDescent="0.25">
      <c r="A76" s="144"/>
      <c r="B76" s="144"/>
      <c r="C76" s="144"/>
      <c r="D76" s="150"/>
      <c r="E76" s="231"/>
      <c r="F76" s="190"/>
      <c r="G76" s="190"/>
      <c r="H76" s="237"/>
      <c r="I76" s="233"/>
      <c r="J76" s="1"/>
      <c r="K76" s="1"/>
      <c r="L76" s="1"/>
      <c r="M76" s="1"/>
      <c r="N76" s="1"/>
      <c r="O76" s="1"/>
      <c r="P76" s="233"/>
      <c r="Q76" s="231"/>
    </row>
    <row r="77" spans="1:17" s="185" customFormat="1" x14ac:dyDescent="0.25">
      <c r="A77" s="144"/>
      <c r="B77" s="144"/>
      <c r="C77" s="144"/>
      <c r="D77" s="150"/>
      <c r="E77" s="231"/>
      <c r="F77" s="190"/>
      <c r="G77" s="190"/>
      <c r="H77" s="237"/>
      <c r="I77" s="233"/>
      <c r="J77" s="1"/>
      <c r="K77" s="1"/>
      <c r="L77" s="1"/>
      <c r="M77" s="1"/>
      <c r="N77" s="1"/>
      <c r="O77" s="1"/>
      <c r="P77" s="233"/>
      <c r="Q77" s="231"/>
    </row>
    <row r="78" spans="1:17" s="185" customFormat="1" x14ac:dyDescent="0.25">
      <c r="A78" s="144"/>
      <c r="B78" s="144"/>
      <c r="C78" s="144"/>
      <c r="D78" s="150"/>
      <c r="E78" s="231"/>
      <c r="F78" s="190"/>
      <c r="G78" s="190"/>
      <c r="H78" s="237"/>
      <c r="I78" s="233"/>
      <c r="J78" s="1"/>
      <c r="K78" s="1"/>
      <c r="L78" s="1"/>
      <c r="M78" s="1"/>
      <c r="N78" s="1"/>
      <c r="O78" s="1"/>
      <c r="P78" s="233"/>
      <c r="Q78" s="231"/>
    </row>
    <row r="79" spans="1:17" s="185" customFormat="1" x14ac:dyDescent="0.25">
      <c r="A79" s="144"/>
      <c r="B79" s="144"/>
      <c r="C79" s="144"/>
      <c r="D79" s="150"/>
      <c r="E79" s="231"/>
      <c r="F79" s="190"/>
      <c r="G79" s="190"/>
      <c r="H79" s="237"/>
      <c r="I79" s="233"/>
      <c r="J79" s="1"/>
      <c r="K79" s="1"/>
      <c r="L79" s="1"/>
      <c r="M79" s="1"/>
      <c r="N79" s="1"/>
      <c r="O79" s="1"/>
      <c r="P79" s="233"/>
      <c r="Q79" s="231"/>
    </row>
    <row r="80" spans="1:17" s="185" customFormat="1" x14ac:dyDescent="0.25">
      <c r="A80" s="144"/>
      <c r="B80" s="144"/>
      <c r="C80" s="144"/>
      <c r="D80" s="150"/>
      <c r="E80" s="231"/>
      <c r="F80" s="190"/>
      <c r="G80" s="190"/>
      <c r="H80" s="237"/>
      <c r="I80" s="233"/>
      <c r="J80" s="1"/>
      <c r="K80" s="1"/>
      <c r="L80" s="1"/>
      <c r="M80" s="1"/>
      <c r="N80" s="1"/>
      <c r="O80" s="1"/>
      <c r="P80" s="233"/>
      <c r="Q80" s="231"/>
    </row>
    <row r="81" spans="1:17" s="185" customFormat="1" x14ac:dyDescent="0.25">
      <c r="A81" s="144"/>
      <c r="B81" s="144"/>
      <c r="C81" s="144"/>
      <c r="D81" s="150"/>
      <c r="E81" s="231"/>
      <c r="F81" s="190"/>
      <c r="G81" s="190"/>
      <c r="H81" s="237"/>
      <c r="I81" s="233"/>
      <c r="J81" s="1"/>
      <c r="K81" s="1"/>
      <c r="L81" s="1"/>
      <c r="M81" s="1"/>
      <c r="N81" s="1"/>
      <c r="O81" s="1"/>
      <c r="P81" s="233"/>
      <c r="Q81" s="231"/>
    </row>
    <row r="82" spans="1:17" s="185" customFormat="1" x14ac:dyDescent="0.25">
      <c r="A82" s="144"/>
      <c r="B82" s="144"/>
      <c r="C82" s="144"/>
      <c r="D82" s="150"/>
      <c r="E82" s="231"/>
      <c r="F82" s="190"/>
      <c r="G82" s="190"/>
      <c r="H82" s="237"/>
      <c r="I82" s="233"/>
      <c r="J82" s="1"/>
      <c r="K82" s="1"/>
      <c r="L82" s="1"/>
      <c r="M82" s="1"/>
      <c r="N82" s="1"/>
      <c r="O82" s="1"/>
      <c r="P82" s="233"/>
      <c r="Q82" s="231"/>
    </row>
    <row r="83" spans="1:17" s="185" customFormat="1" x14ac:dyDescent="0.25">
      <c r="A83" s="144"/>
      <c r="B83" s="144"/>
      <c r="C83" s="144"/>
      <c r="D83" s="150"/>
      <c r="E83" s="231"/>
      <c r="F83" s="190"/>
      <c r="G83" s="190"/>
      <c r="H83" s="237"/>
      <c r="I83" s="233"/>
      <c r="J83" s="1"/>
      <c r="K83" s="1"/>
      <c r="L83" s="1"/>
      <c r="M83" s="1"/>
      <c r="N83" s="1"/>
      <c r="O83" s="1"/>
      <c r="P83" s="233"/>
      <c r="Q83" s="231"/>
    </row>
    <row r="84" spans="1:17" s="185" customFormat="1" x14ac:dyDescent="0.25">
      <c r="A84" s="144"/>
      <c r="B84" s="144"/>
      <c r="C84" s="144"/>
      <c r="D84" s="150"/>
      <c r="E84" s="231"/>
      <c r="F84" s="190"/>
      <c r="G84" s="190"/>
      <c r="H84" s="237"/>
      <c r="I84" s="233"/>
      <c r="J84" s="1"/>
      <c r="K84" s="1"/>
      <c r="L84" s="1"/>
      <c r="M84" s="1"/>
      <c r="N84" s="1"/>
      <c r="O84" s="1"/>
      <c r="P84" s="233"/>
      <c r="Q84" s="231"/>
    </row>
    <row r="85" spans="1:17" s="185" customFormat="1" x14ac:dyDescent="0.25">
      <c r="A85" s="144"/>
      <c r="B85" s="144"/>
      <c r="C85" s="144"/>
      <c r="D85" s="150"/>
      <c r="E85" s="231"/>
      <c r="F85" s="190"/>
      <c r="G85" s="190"/>
      <c r="H85" s="237"/>
      <c r="I85" s="233"/>
      <c r="J85" s="1"/>
      <c r="K85" s="1"/>
      <c r="L85" s="1"/>
      <c r="M85" s="1"/>
      <c r="N85" s="1"/>
      <c r="O85" s="1"/>
      <c r="P85" s="233"/>
      <c r="Q85" s="231"/>
    </row>
    <row r="86" spans="1:17" s="185" customFormat="1" x14ac:dyDescent="0.25">
      <c r="A86" s="144"/>
      <c r="B86" s="144"/>
      <c r="C86" s="144"/>
      <c r="D86" s="150"/>
      <c r="E86" s="231"/>
      <c r="F86" s="190"/>
      <c r="G86" s="190"/>
      <c r="H86" s="237"/>
      <c r="I86" s="233"/>
      <c r="J86" s="1"/>
      <c r="K86" s="1"/>
      <c r="L86" s="1"/>
      <c r="M86" s="1"/>
      <c r="N86" s="1"/>
      <c r="O86" s="1"/>
      <c r="P86" s="233"/>
      <c r="Q86" s="231"/>
    </row>
    <row r="87" spans="1:17" s="185" customFormat="1" x14ac:dyDescent="0.25">
      <c r="A87" s="144"/>
      <c r="B87" s="144"/>
      <c r="C87" s="144"/>
      <c r="D87" s="150"/>
      <c r="E87" s="231"/>
      <c r="F87" s="190"/>
      <c r="G87" s="190"/>
      <c r="H87" s="237"/>
      <c r="I87" s="233"/>
      <c r="J87" s="1"/>
      <c r="K87" s="1"/>
      <c r="L87" s="1"/>
      <c r="M87" s="1"/>
      <c r="N87" s="1"/>
      <c r="O87" s="1"/>
      <c r="P87" s="233"/>
      <c r="Q87" s="231"/>
    </row>
    <row r="88" spans="1:17" s="185" customFormat="1" x14ac:dyDescent="0.25">
      <c r="A88" s="144"/>
      <c r="B88" s="144"/>
      <c r="C88" s="144"/>
      <c r="D88" s="150"/>
      <c r="E88" s="231"/>
      <c r="F88" s="190"/>
      <c r="G88" s="190"/>
      <c r="H88" s="237"/>
      <c r="I88" s="233"/>
      <c r="J88" s="1"/>
      <c r="K88" s="1"/>
      <c r="L88" s="1"/>
      <c r="M88" s="1"/>
      <c r="N88" s="1"/>
      <c r="O88" s="1"/>
      <c r="P88" s="233"/>
      <c r="Q88" s="231"/>
    </row>
    <row r="89" spans="1:17" s="185" customFormat="1" x14ac:dyDescent="0.25">
      <c r="A89" s="144"/>
      <c r="B89" s="144"/>
      <c r="C89" s="144"/>
      <c r="D89" s="150"/>
      <c r="E89" s="231"/>
      <c r="F89" s="190"/>
      <c r="G89" s="190"/>
      <c r="H89" s="237"/>
      <c r="I89" s="233"/>
      <c r="J89" s="1"/>
      <c r="K89" s="1"/>
      <c r="L89" s="1"/>
      <c r="M89" s="1"/>
      <c r="N89" s="1"/>
      <c r="O89" s="1"/>
      <c r="P89" s="233"/>
      <c r="Q89" s="231"/>
    </row>
    <row r="90" spans="1:17" s="185" customFormat="1" x14ac:dyDescent="0.25">
      <c r="A90" s="144"/>
      <c r="B90" s="144"/>
      <c r="C90" s="144"/>
      <c r="D90" s="150"/>
      <c r="E90" s="231"/>
      <c r="F90" s="190"/>
      <c r="G90" s="190"/>
      <c r="H90" s="237"/>
      <c r="I90" s="233"/>
      <c r="J90" s="1"/>
      <c r="K90" s="1"/>
      <c r="L90" s="1"/>
      <c r="M90" s="1"/>
      <c r="N90" s="1"/>
      <c r="O90" s="1"/>
      <c r="P90" s="233"/>
      <c r="Q90" s="231"/>
    </row>
    <row r="91" spans="1:17" s="185" customFormat="1" x14ac:dyDescent="0.25">
      <c r="A91" s="144"/>
      <c r="B91" s="144"/>
      <c r="C91" s="144"/>
      <c r="D91" s="150"/>
      <c r="E91" s="231"/>
      <c r="F91" s="190"/>
      <c r="G91" s="190"/>
      <c r="H91" s="237"/>
      <c r="I91" s="233"/>
      <c r="J91" s="1"/>
      <c r="K91" s="1"/>
      <c r="L91" s="1"/>
      <c r="M91" s="1"/>
      <c r="N91" s="1"/>
      <c r="O91" s="1"/>
      <c r="P91" s="233"/>
      <c r="Q91" s="231"/>
    </row>
    <row r="92" spans="1:17" s="185" customFormat="1" x14ac:dyDescent="0.25">
      <c r="A92" s="144"/>
      <c r="B92" s="144"/>
      <c r="C92" s="144"/>
      <c r="D92" s="150"/>
      <c r="E92" s="231"/>
      <c r="F92" s="190"/>
      <c r="G92" s="190"/>
      <c r="H92" s="237"/>
      <c r="I92" s="233"/>
      <c r="J92" s="1"/>
      <c r="K92" s="1"/>
      <c r="L92" s="1"/>
      <c r="M92" s="1"/>
      <c r="N92" s="1"/>
      <c r="O92" s="1"/>
      <c r="P92" s="233"/>
      <c r="Q92" s="231"/>
    </row>
    <row r="93" spans="1:17" s="185" customFormat="1" x14ac:dyDescent="0.25">
      <c r="A93" s="144"/>
      <c r="B93" s="144"/>
      <c r="C93" s="144"/>
      <c r="D93" s="150"/>
      <c r="E93" s="231"/>
      <c r="F93" s="190"/>
      <c r="G93" s="190"/>
      <c r="H93" s="237"/>
      <c r="I93" s="233"/>
      <c r="J93" s="1"/>
      <c r="K93" s="1"/>
      <c r="L93" s="1"/>
      <c r="M93" s="1"/>
      <c r="N93" s="1"/>
      <c r="O93" s="1"/>
      <c r="P93" s="233"/>
      <c r="Q93" s="231"/>
    </row>
    <row r="94" spans="1:17" s="185" customFormat="1" x14ac:dyDescent="0.25">
      <c r="A94" s="144"/>
      <c r="B94" s="144"/>
      <c r="C94" s="144"/>
      <c r="D94" s="150"/>
      <c r="E94" s="231"/>
      <c r="F94" s="190"/>
      <c r="G94" s="190"/>
      <c r="H94" s="237"/>
      <c r="I94" s="233"/>
      <c r="J94" s="1"/>
      <c r="K94" s="1"/>
      <c r="L94" s="1"/>
      <c r="M94" s="1"/>
      <c r="N94" s="1"/>
      <c r="O94" s="1"/>
      <c r="P94" s="233"/>
      <c r="Q94" s="231"/>
    </row>
    <row r="95" spans="1:17" s="185" customFormat="1" x14ac:dyDescent="0.25">
      <c r="A95" s="144"/>
      <c r="B95" s="144"/>
      <c r="C95" s="144"/>
      <c r="D95" s="150"/>
      <c r="E95" s="231"/>
      <c r="F95" s="190"/>
      <c r="G95" s="190"/>
      <c r="H95" s="237"/>
      <c r="I95" s="233"/>
      <c r="J95" s="1"/>
      <c r="K95" s="1"/>
      <c r="L95" s="1"/>
      <c r="M95" s="1"/>
      <c r="N95" s="1"/>
      <c r="O95" s="1"/>
      <c r="P95" s="233"/>
      <c r="Q95" s="231"/>
    </row>
    <row r="96" spans="1:17" s="185" customFormat="1" x14ac:dyDescent="0.25">
      <c r="A96" s="144"/>
      <c r="B96" s="144"/>
      <c r="C96" s="144"/>
      <c r="D96" s="150"/>
      <c r="E96" s="231"/>
      <c r="F96" s="190"/>
      <c r="G96" s="190"/>
      <c r="H96" s="237"/>
      <c r="I96" s="233"/>
      <c r="J96" s="1"/>
      <c r="K96" s="1"/>
      <c r="L96" s="1"/>
      <c r="M96" s="1"/>
      <c r="N96" s="1"/>
      <c r="O96" s="1"/>
      <c r="P96" s="233"/>
      <c r="Q96" s="231"/>
    </row>
    <row r="97" spans="1:17" s="185" customFormat="1" x14ac:dyDescent="0.25">
      <c r="A97" s="144"/>
      <c r="B97" s="144"/>
      <c r="C97" s="144"/>
      <c r="D97" s="150"/>
      <c r="E97" s="231"/>
      <c r="F97" s="190"/>
      <c r="G97" s="190"/>
      <c r="H97" s="237"/>
      <c r="I97" s="233"/>
      <c r="J97" s="1"/>
      <c r="K97" s="1"/>
      <c r="L97" s="1"/>
      <c r="M97" s="1"/>
      <c r="N97" s="1"/>
      <c r="O97" s="1"/>
      <c r="P97" s="233"/>
      <c r="Q97" s="231"/>
    </row>
    <row r="98" spans="1:17" s="185" customFormat="1" x14ac:dyDescent="0.25">
      <c r="A98" s="144"/>
      <c r="B98" s="144"/>
      <c r="C98" s="144"/>
      <c r="D98" s="150"/>
      <c r="E98" s="231"/>
      <c r="F98" s="190"/>
      <c r="G98" s="190"/>
      <c r="H98" s="237"/>
      <c r="I98" s="233"/>
      <c r="J98" s="1"/>
      <c r="K98" s="1"/>
      <c r="L98" s="1"/>
      <c r="M98" s="1"/>
      <c r="N98" s="1"/>
      <c r="O98" s="1"/>
      <c r="P98" s="233"/>
      <c r="Q98" s="231"/>
    </row>
    <row r="99" spans="1:17" s="185" customFormat="1" x14ac:dyDescent="0.25">
      <c r="A99" s="144"/>
      <c r="B99" s="144"/>
      <c r="C99" s="144"/>
      <c r="D99" s="150"/>
      <c r="E99" s="231"/>
      <c r="F99" s="190"/>
      <c r="G99" s="190"/>
      <c r="H99" s="237"/>
      <c r="I99" s="233"/>
      <c r="J99" s="1"/>
      <c r="K99" s="1"/>
      <c r="L99" s="1"/>
      <c r="M99" s="1"/>
      <c r="N99" s="1"/>
      <c r="O99" s="1"/>
      <c r="P99" s="233"/>
      <c r="Q99" s="231"/>
    </row>
    <row r="100" spans="1:17" s="185" customFormat="1" x14ac:dyDescent="0.25">
      <c r="A100" s="144"/>
      <c r="B100" s="144"/>
      <c r="C100" s="144"/>
      <c r="D100" s="150"/>
      <c r="E100" s="231"/>
      <c r="F100" s="190"/>
      <c r="G100" s="190"/>
      <c r="H100" s="237"/>
      <c r="I100" s="233"/>
      <c r="J100" s="1"/>
      <c r="K100" s="1"/>
      <c r="L100" s="1"/>
      <c r="M100" s="1"/>
      <c r="N100" s="1"/>
      <c r="O100" s="1"/>
      <c r="P100" s="233"/>
      <c r="Q100" s="231"/>
    </row>
    <row r="101" spans="1:17" s="185" customFormat="1" x14ac:dyDescent="0.25">
      <c r="A101" s="144"/>
      <c r="B101" s="144"/>
      <c r="C101" s="144"/>
      <c r="D101" s="150"/>
      <c r="E101" s="231"/>
      <c r="F101" s="190"/>
      <c r="G101" s="190"/>
      <c r="H101" s="237"/>
      <c r="I101" s="233"/>
      <c r="J101" s="1"/>
      <c r="K101" s="1"/>
      <c r="L101" s="1"/>
      <c r="M101" s="1"/>
      <c r="N101" s="1"/>
      <c r="O101" s="1"/>
      <c r="P101" s="233"/>
      <c r="Q101" s="231"/>
    </row>
    <row r="102" spans="1:17" s="185" customFormat="1" x14ac:dyDescent="0.25">
      <c r="A102" s="144"/>
      <c r="B102" s="144"/>
      <c r="C102" s="144"/>
      <c r="D102" s="150"/>
      <c r="E102" s="231"/>
      <c r="F102" s="190"/>
      <c r="G102" s="190"/>
      <c r="H102" s="237"/>
      <c r="I102" s="233"/>
      <c r="J102" s="1"/>
      <c r="K102" s="1"/>
      <c r="L102" s="1"/>
      <c r="M102" s="1"/>
      <c r="N102" s="1"/>
      <c r="O102" s="1"/>
      <c r="P102" s="233"/>
      <c r="Q102" s="231"/>
    </row>
    <row r="103" spans="1:17" s="185" customFormat="1" x14ac:dyDescent="0.25">
      <c r="A103" s="144"/>
      <c r="B103" s="144"/>
      <c r="C103" s="144"/>
      <c r="D103" s="150"/>
      <c r="E103" s="231"/>
      <c r="F103" s="190"/>
      <c r="G103" s="190"/>
      <c r="H103" s="237"/>
      <c r="I103" s="233"/>
      <c r="J103" s="1"/>
      <c r="K103" s="1"/>
      <c r="L103" s="1"/>
      <c r="M103" s="1"/>
      <c r="N103" s="1"/>
      <c r="O103" s="1"/>
      <c r="P103" s="233"/>
      <c r="Q103" s="231"/>
    </row>
    <row r="104" spans="1:17" x14ac:dyDescent="0.25">
      <c r="F104" s="168"/>
      <c r="H104" s="174"/>
    </row>
    <row r="105" spans="1:17" x14ac:dyDescent="0.25">
      <c r="F105" s="168"/>
      <c r="H105" s="174"/>
    </row>
    <row r="106" spans="1:17" x14ac:dyDescent="0.25">
      <c r="F106" s="168"/>
      <c r="H106" s="174"/>
    </row>
    <row r="107" spans="1:17" x14ac:dyDescent="0.25">
      <c r="F107" s="168"/>
      <c r="H107" s="174"/>
    </row>
    <row r="108" spans="1:17" x14ac:dyDescent="0.25">
      <c r="F108" s="168"/>
      <c r="H108" s="174"/>
    </row>
    <row r="109" spans="1:17" x14ac:dyDescent="0.25">
      <c r="F109" s="168"/>
      <c r="H109" s="174"/>
    </row>
    <row r="110" spans="1:17" x14ac:dyDescent="0.25">
      <c r="F110" s="168"/>
      <c r="H110" s="174"/>
    </row>
    <row r="111" spans="1:17" x14ac:dyDescent="0.25">
      <c r="F111" s="168"/>
      <c r="H111" s="174"/>
    </row>
    <row r="112" spans="1:17" x14ac:dyDescent="0.25">
      <c r="F112" s="168"/>
      <c r="H112" s="174"/>
    </row>
    <row r="113" spans="6:8" x14ac:dyDescent="0.25">
      <c r="F113" s="168"/>
      <c r="H113" s="174"/>
    </row>
    <row r="114" spans="6:8" x14ac:dyDescent="0.25">
      <c r="F114" s="168"/>
      <c r="H114" s="174"/>
    </row>
  </sheetData>
  <mergeCells count="1">
    <mergeCell ref="A3:C3"/>
  </mergeCells>
  <conditionalFormatting sqref="G5:H31">
    <cfRule type="containsBlanks" dxfId="6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FC8E-BD1F-45E8-A644-5407636093AD}">
  <sheetPr>
    <pageSetUpPr fitToPage="1"/>
  </sheetPr>
  <dimension ref="A1:Q115"/>
  <sheetViews>
    <sheetView zoomScale="85" zoomScaleNormal="85" workbookViewId="0">
      <pane ySplit="3" topLeftCell="A4" activePane="bottomLeft" state="frozen"/>
      <selection activeCell="C31" sqref="C31"/>
      <selection pane="bottomLeft" activeCell="I3" sqref="I3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163" customWidth="1"/>
    <col min="6" max="6" width="15.625" style="169" customWidth="1"/>
    <col min="7" max="7" width="12.625" style="168" customWidth="1"/>
    <col min="8" max="8" width="12.625" style="173" customWidth="1"/>
    <col min="9" max="9" width="15.625" style="172" customWidth="1"/>
    <col min="10" max="15" width="9" style="1"/>
    <col min="16" max="16" width="15.625" style="172" customWidth="1"/>
    <col min="17" max="17" width="31.5" style="163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186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7" t="s">
        <v>503</v>
      </c>
    </row>
    <row r="2" spans="1:17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164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171"/>
    </row>
    <row r="3" spans="1:17" s="2" customFormat="1" x14ac:dyDescent="0.25">
      <c r="A3" s="312" t="s">
        <v>335</v>
      </c>
      <c r="B3" s="313"/>
      <c r="C3" s="314"/>
      <c r="D3" s="145" t="s">
        <v>360</v>
      </c>
      <c r="E3" s="161"/>
      <c r="F3" s="166"/>
      <c r="G3" s="166"/>
      <c r="H3" s="166"/>
      <c r="I3" s="166"/>
      <c r="J3" s="268"/>
      <c r="K3" s="268"/>
      <c r="L3" s="268"/>
      <c r="M3" s="268"/>
      <c r="N3" s="268"/>
      <c r="O3" s="268"/>
      <c r="P3" s="12"/>
      <c r="Q3" s="258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167"/>
      <c r="J4" s="269"/>
      <c r="K4" s="269"/>
      <c r="L4" s="269"/>
      <c r="M4" s="269"/>
      <c r="N4" s="269"/>
      <c r="O4" s="269"/>
      <c r="P4" s="13">
        <f>SUM(P5:P28)</f>
        <v>0</v>
      </c>
      <c r="Q4" s="259"/>
    </row>
    <row r="5" spans="1:17" s="180" customFormat="1" ht="16.5" thickTop="1" x14ac:dyDescent="0.25">
      <c r="A5" s="7" t="s">
        <v>336</v>
      </c>
      <c r="B5" s="8" t="s">
        <v>279</v>
      </c>
      <c r="C5" s="8" t="s">
        <v>279</v>
      </c>
      <c r="D5" s="147" t="s">
        <v>587</v>
      </c>
      <c r="E5" s="176" t="s">
        <v>0</v>
      </c>
      <c r="F5" s="177">
        <f>G5+H5</f>
        <v>0</v>
      </c>
      <c r="G5" s="177"/>
      <c r="H5" s="177"/>
      <c r="I5" s="178">
        <f>J5+K5+L5+M5+N5+O5</f>
        <v>1</v>
      </c>
      <c r="J5" s="270">
        <v>0</v>
      </c>
      <c r="K5" s="270">
        <v>1</v>
      </c>
      <c r="L5" s="270">
        <v>0</v>
      </c>
      <c r="M5" s="270">
        <v>0</v>
      </c>
      <c r="N5" s="270">
        <v>0</v>
      </c>
      <c r="O5" s="270">
        <v>0</v>
      </c>
      <c r="P5" s="179">
        <f>I5*F5</f>
        <v>0</v>
      </c>
      <c r="Q5" s="260"/>
    </row>
    <row r="6" spans="1:17" s="180" customFormat="1" x14ac:dyDescent="0.25">
      <c r="A6" s="234" t="s">
        <v>337</v>
      </c>
      <c r="B6" s="6" t="s">
        <v>279</v>
      </c>
      <c r="C6" s="6" t="s">
        <v>279</v>
      </c>
      <c r="D6" s="148" t="s">
        <v>588</v>
      </c>
      <c r="E6" s="181" t="s">
        <v>0</v>
      </c>
      <c r="F6" s="182">
        <f>G6+H6</f>
        <v>0</v>
      </c>
      <c r="G6" s="182"/>
      <c r="H6" s="182"/>
      <c r="I6" s="183">
        <f>J6+K6+L6+M6+N6+O6</f>
        <v>1</v>
      </c>
      <c r="J6" s="271">
        <v>0</v>
      </c>
      <c r="K6" s="271">
        <v>1</v>
      </c>
      <c r="L6" s="271">
        <v>0</v>
      </c>
      <c r="M6" s="271">
        <v>0</v>
      </c>
      <c r="N6" s="271">
        <v>0</v>
      </c>
      <c r="O6" s="271">
        <v>0</v>
      </c>
      <c r="P6" s="184">
        <f>I6*F6</f>
        <v>0</v>
      </c>
      <c r="Q6" s="248"/>
    </row>
    <row r="7" spans="1:17" s="180" customFormat="1" x14ac:dyDescent="0.25">
      <c r="A7" s="234" t="s">
        <v>338</v>
      </c>
      <c r="B7" s="6" t="s">
        <v>279</v>
      </c>
      <c r="C7" s="6" t="s">
        <v>279</v>
      </c>
      <c r="D7" s="148" t="s">
        <v>589</v>
      </c>
      <c r="E7" s="181" t="s">
        <v>0</v>
      </c>
      <c r="F7" s="182">
        <f t="shared" ref="F7:F28" si="0">G7+H7</f>
        <v>0</v>
      </c>
      <c r="G7" s="182"/>
      <c r="H7" s="182"/>
      <c r="I7" s="183">
        <f t="shared" ref="I7:I28" si="1">J7+K7+L7+M7+N7+O7</f>
        <v>2</v>
      </c>
      <c r="J7" s="271">
        <v>0</v>
      </c>
      <c r="K7" s="271">
        <v>2</v>
      </c>
      <c r="L7" s="271">
        <v>0</v>
      </c>
      <c r="M7" s="271">
        <v>0</v>
      </c>
      <c r="N7" s="271">
        <v>0</v>
      </c>
      <c r="O7" s="271">
        <v>0</v>
      </c>
      <c r="P7" s="184">
        <f t="shared" ref="P7:P28" si="2">I7*F7</f>
        <v>0</v>
      </c>
      <c r="Q7" s="248"/>
    </row>
    <row r="8" spans="1:17" s="180" customFormat="1" x14ac:dyDescent="0.25">
      <c r="A8" s="234" t="s">
        <v>339</v>
      </c>
      <c r="B8" s="6" t="s">
        <v>279</v>
      </c>
      <c r="C8" s="6" t="s">
        <v>279</v>
      </c>
      <c r="D8" s="148" t="s">
        <v>590</v>
      </c>
      <c r="E8" s="181" t="s">
        <v>0</v>
      </c>
      <c r="F8" s="182">
        <f t="shared" si="0"/>
        <v>0</v>
      </c>
      <c r="G8" s="182"/>
      <c r="H8" s="182"/>
      <c r="I8" s="183">
        <f t="shared" si="1"/>
        <v>3</v>
      </c>
      <c r="J8" s="271">
        <v>0</v>
      </c>
      <c r="K8" s="271">
        <v>2</v>
      </c>
      <c r="L8" s="271">
        <v>1</v>
      </c>
      <c r="M8" s="271">
        <v>0</v>
      </c>
      <c r="N8" s="271">
        <v>0</v>
      </c>
      <c r="O8" s="271">
        <v>0</v>
      </c>
      <c r="P8" s="184">
        <f t="shared" si="2"/>
        <v>0</v>
      </c>
      <c r="Q8" s="248"/>
    </row>
    <row r="9" spans="1:17" s="180" customFormat="1" x14ac:dyDescent="0.25">
      <c r="A9" s="234" t="s">
        <v>340</v>
      </c>
      <c r="B9" s="6" t="s">
        <v>279</v>
      </c>
      <c r="C9" s="6" t="s">
        <v>279</v>
      </c>
      <c r="D9" s="148" t="s">
        <v>591</v>
      </c>
      <c r="E9" s="181" t="s">
        <v>0</v>
      </c>
      <c r="F9" s="182">
        <f t="shared" si="0"/>
        <v>0</v>
      </c>
      <c r="G9" s="182"/>
      <c r="H9" s="182"/>
      <c r="I9" s="183">
        <f t="shared" si="1"/>
        <v>3</v>
      </c>
      <c r="J9" s="271">
        <v>0</v>
      </c>
      <c r="K9" s="271">
        <v>2</v>
      </c>
      <c r="L9" s="271">
        <v>1</v>
      </c>
      <c r="M9" s="271">
        <v>0</v>
      </c>
      <c r="N9" s="271">
        <v>0</v>
      </c>
      <c r="O9" s="271">
        <v>0</v>
      </c>
      <c r="P9" s="184">
        <f t="shared" si="2"/>
        <v>0</v>
      </c>
      <c r="Q9" s="248"/>
    </row>
    <row r="10" spans="1:17" s="180" customFormat="1" x14ac:dyDescent="0.25">
      <c r="A10" s="234" t="s">
        <v>341</v>
      </c>
      <c r="B10" s="6" t="s">
        <v>279</v>
      </c>
      <c r="C10" s="6" t="s">
        <v>279</v>
      </c>
      <c r="D10" s="148" t="s">
        <v>592</v>
      </c>
      <c r="E10" s="181" t="s">
        <v>0</v>
      </c>
      <c r="F10" s="182">
        <f t="shared" si="0"/>
        <v>0</v>
      </c>
      <c r="G10" s="182"/>
      <c r="H10" s="182"/>
      <c r="I10" s="183">
        <f t="shared" si="1"/>
        <v>3</v>
      </c>
      <c r="J10" s="271">
        <v>0</v>
      </c>
      <c r="K10" s="271">
        <v>2</v>
      </c>
      <c r="L10" s="271">
        <v>1</v>
      </c>
      <c r="M10" s="271">
        <v>0</v>
      </c>
      <c r="N10" s="271">
        <v>0</v>
      </c>
      <c r="O10" s="271">
        <v>0</v>
      </c>
      <c r="P10" s="184">
        <f t="shared" si="2"/>
        <v>0</v>
      </c>
      <c r="Q10" s="248"/>
    </row>
    <row r="11" spans="1:17" s="180" customFormat="1" x14ac:dyDescent="0.25">
      <c r="A11" s="234" t="s">
        <v>342</v>
      </c>
      <c r="B11" s="6" t="s">
        <v>279</v>
      </c>
      <c r="C11" s="6" t="s">
        <v>279</v>
      </c>
      <c r="D11" s="148" t="s">
        <v>593</v>
      </c>
      <c r="E11" s="181" t="s">
        <v>0</v>
      </c>
      <c r="F11" s="182">
        <f t="shared" si="0"/>
        <v>0</v>
      </c>
      <c r="G11" s="182"/>
      <c r="H11" s="182"/>
      <c r="I11" s="183">
        <f t="shared" si="1"/>
        <v>1</v>
      </c>
      <c r="J11" s="271">
        <v>0</v>
      </c>
      <c r="K11" s="271">
        <v>1</v>
      </c>
      <c r="L11" s="271">
        <v>0</v>
      </c>
      <c r="M11" s="271">
        <v>0</v>
      </c>
      <c r="N11" s="271">
        <v>0</v>
      </c>
      <c r="O11" s="271">
        <v>0</v>
      </c>
      <c r="P11" s="184">
        <f t="shared" si="2"/>
        <v>0</v>
      </c>
      <c r="Q11" s="248"/>
    </row>
    <row r="12" spans="1:17" s="180" customFormat="1" x14ac:dyDescent="0.25">
      <c r="A12" s="234" t="s">
        <v>343</v>
      </c>
      <c r="B12" s="6" t="s">
        <v>279</v>
      </c>
      <c r="C12" s="6" t="s">
        <v>279</v>
      </c>
      <c r="D12" s="148" t="s">
        <v>300</v>
      </c>
      <c r="E12" s="181" t="s">
        <v>0</v>
      </c>
      <c r="F12" s="182">
        <f t="shared" si="0"/>
        <v>0</v>
      </c>
      <c r="G12" s="182"/>
      <c r="H12" s="182"/>
      <c r="I12" s="183">
        <f t="shared" si="1"/>
        <v>1</v>
      </c>
      <c r="J12" s="271">
        <v>0</v>
      </c>
      <c r="K12" s="271">
        <v>1</v>
      </c>
      <c r="L12" s="271">
        <v>0</v>
      </c>
      <c r="M12" s="271">
        <v>0</v>
      </c>
      <c r="N12" s="271">
        <v>0</v>
      </c>
      <c r="O12" s="271">
        <v>0</v>
      </c>
      <c r="P12" s="184">
        <f t="shared" si="2"/>
        <v>0</v>
      </c>
      <c r="Q12" s="248"/>
    </row>
    <row r="13" spans="1:17" s="180" customFormat="1" x14ac:dyDescent="0.25">
      <c r="A13" s="234" t="s">
        <v>344</v>
      </c>
      <c r="B13" s="6" t="s">
        <v>279</v>
      </c>
      <c r="C13" s="6" t="s">
        <v>279</v>
      </c>
      <c r="D13" s="148" t="s">
        <v>301</v>
      </c>
      <c r="E13" s="181" t="s">
        <v>66</v>
      </c>
      <c r="F13" s="182">
        <f t="shared" si="0"/>
        <v>0</v>
      </c>
      <c r="G13" s="182"/>
      <c r="H13" s="182"/>
      <c r="I13" s="183">
        <f t="shared" si="1"/>
        <v>20</v>
      </c>
      <c r="J13" s="271">
        <v>0</v>
      </c>
      <c r="K13" s="271">
        <v>20</v>
      </c>
      <c r="L13" s="271">
        <v>0</v>
      </c>
      <c r="M13" s="271">
        <v>0</v>
      </c>
      <c r="N13" s="271">
        <v>0</v>
      </c>
      <c r="O13" s="271">
        <v>0</v>
      </c>
      <c r="P13" s="184">
        <f t="shared" si="2"/>
        <v>0</v>
      </c>
      <c r="Q13" s="248"/>
    </row>
    <row r="14" spans="1:17" s="180" customFormat="1" x14ac:dyDescent="0.25">
      <c r="A14" s="234" t="s">
        <v>345</v>
      </c>
      <c r="B14" s="6" t="s">
        <v>279</v>
      </c>
      <c r="C14" s="6" t="s">
        <v>279</v>
      </c>
      <c r="D14" s="148" t="s">
        <v>302</v>
      </c>
      <c r="E14" s="181" t="s">
        <v>66</v>
      </c>
      <c r="F14" s="182">
        <f t="shared" si="0"/>
        <v>0</v>
      </c>
      <c r="G14" s="182"/>
      <c r="H14" s="182"/>
      <c r="I14" s="183">
        <f t="shared" si="1"/>
        <v>480</v>
      </c>
      <c r="J14" s="271">
        <v>0</v>
      </c>
      <c r="K14" s="271">
        <v>420</v>
      </c>
      <c r="L14" s="271">
        <v>60</v>
      </c>
      <c r="M14" s="271">
        <v>0</v>
      </c>
      <c r="N14" s="271">
        <v>0</v>
      </c>
      <c r="O14" s="271">
        <v>0</v>
      </c>
      <c r="P14" s="184">
        <f t="shared" si="2"/>
        <v>0</v>
      </c>
      <c r="Q14" s="248"/>
    </row>
    <row r="15" spans="1:17" s="180" customFormat="1" x14ac:dyDescent="0.25">
      <c r="A15" s="234" t="s">
        <v>346</v>
      </c>
      <c r="B15" s="6" t="s">
        <v>279</v>
      </c>
      <c r="C15" s="6" t="s">
        <v>279</v>
      </c>
      <c r="D15" s="148" t="s">
        <v>303</v>
      </c>
      <c r="E15" s="181" t="s">
        <v>66</v>
      </c>
      <c r="F15" s="182">
        <f t="shared" si="0"/>
        <v>0</v>
      </c>
      <c r="G15" s="182"/>
      <c r="H15" s="182"/>
      <c r="I15" s="183">
        <f t="shared" si="1"/>
        <v>320</v>
      </c>
      <c r="J15" s="271">
        <v>0</v>
      </c>
      <c r="K15" s="271">
        <v>260</v>
      </c>
      <c r="L15" s="271">
        <v>60</v>
      </c>
      <c r="M15" s="271">
        <v>0</v>
      </c>
      <c r="N15" s="271">
        <v>0</v>
      </c>
      <c r="O15" s="271">
        <v>0</v>
      </c>
      <c r="P15" s="184">
        <f t="shared" si="2"/>
        <v>0</v>
      </c>
      <c r="Q15" s="248"/>
    </row>
    <row r="16" spans="1:17" s="180" customFormat="1" x14ac:dyDescent="0.25">
      <c r="A16" s="234" t="s">
        <v>347</v>
      </c>
      <c r="B16" s="6" t="s">
        <v>279</v>
      </c>
      <c r="C16" s="6" t="s">
        <v>279</v>
      </c>
      <c r="D16" s="148" t="s">
        <v>304</v>
      </c>
      <c r="E16" s="181" t="s">
        <v>280</v>
      </c>
      <c r="F16" s="182">
        <f t="shared" si="0"/>
        <v>0</v>
      </c>
      <c r="G16" s="182"/>
      <c r="H16" s="182"/>
      <c r="I16" s="183">
        <f t="shared" si="1"/>
        <v>8</v>
      </c>
      <c r="J16" s="271">
        <v>0</v>
      </c>
      <c r="K16" s="271">
        <v>8</v>
      </c>
      <c r="L16" s="271">
        <v>0</v>
      </c>
      <c r="M16" s="271">
        <v>0</v>
      </c>
      <c r="N16" s="271">
        <v>0</v>
      </c>
      <c r="O16" s="271">
        <v>0</v>
      </c>
      <c r="P16" s="184">
        <f t="shared" si="2"/>
        <v>0</v>
      </c>
      <c r="Q16" s="248"/>
    </row>
    <row r="17" spans="1:17" s="180" customFormat="1" x14ac:dyDescent="0.25">
      <c r="A17" s="234" t="s">
        <v>348</v>
      </c>
      <c r="B17" s="6" t="s">
        <v>279</v>
      </c>
      <c r="C17" s="6" t="s">
        <v>279</v>
      </c>
      <c r="D17" s="148" t="s">
        <v>299</v>
      </c>
      <c r="E17" s="181" t="s">
        <v>280</v>
      </c>
      <c r="F17" s="182">
        <f t="shared" si="0"/>
        <v>0</v>
      </c>
      <c r="G17" s="182"/>
      <c r="H17" s="182"/>
      <c r="I17" s="183">
        <f t="shared" si="1"/>
        <v>32</v>
      </c>
      <c r="J17" s="271">
        <v>0</v>
      </c>
      <c r="K17" s="271">
        <v>24</v>
      </c>
      <c r="L17" s="271">
        <v>8</v>
      </c>
      <c r="M17" s="271">
        <v>0</v>
      </c>
      <c r="N17" s="271">
        <v>0</v>
      </c>
      <c r="O17" s="271">
        <v>0</v>
      </c>
      <c r="P17" s="184">
        <f t="shared" si="2"/>
        <v>0</v>
      </c>
      <c r="Q17" s="248"/>
    </row>
    <row r="18" spans="1:17" s="180" customFormat="1" x14ac:dyDescent="0.25">
      <c r="A18" s="234" t="s">
        <v>349</v>
      </c>
      <c r="B18" s="6" t="s">
        <v>279</v>
      </c>
      <c r="C18" s="6" t="s">
        <v>279</v>
      </c>
      <c r="D18" s="148" t="s">
        <v>305</v>
      </c>
      <c r="E18" s="181" t="s">
        <v>0</v>
      </c>
      <c r="F18" s="182">
        <f t="shared" si="0"/>
        <v>0</v>
      </c>
      <c r="G18" s="182"/>
      <c r="H18" s="182"/>
      <c r="I18" s="183">
        <f t="shared" si="1"/>
        <v>1</v>
      </c>
      <c r="J18" s="271">
        <v>0</v>
      </c>
      <c r="K18" s="271">
        <v>1</v>
      </c>
      <c r="L18" s="271">
        <v>0</v>
      </c>
      <c r="M18" s="271">
        <v>0</v>
      </c>
      <c r="N18" s="271">
        <v>0</v>
      </c>
      <c r="O18" s="271">
        <v>0</v>
      </c>
      <c r="P18" s="184">
        <f t="shared" si="2"/>
        <v>0</v>
      </c>
      <c r="Q18" s="248"/>
    </row>
    <row r="19" spans="1:17" s="180" customFormat="1" x14ac:dyDescent="0.25">
      <c r="A19" s="234" t="s">
        <v>350</v>
      </c>
      <c r="B19" s="6" t="s">
        <v>279</v>
      </c>
      <c r="C19" s="6" t="s">
        <v>279</v>
      </c>
      <c r="D19" s="148" t="s">
        <v>306</v>
      </c>
      <c r="E19" s="181" t="s">
        <v>0</v>
      </c>
      <c r="F19" s="182">
        <f t="shared" si="0"/>
        <v>0</v>
      </c>
      <c r="G19" s="182"/>
      <c r="H19" s="182"/>
      <c r="I19" s="183">
        <f t="shared" si="1"/>
        <v>4</v>
      </c>
      <c r="J19" s="271">
        <v>2</v>
      </c>
      <c r="K19" s="271">
        <v>1</v>
      </c>
      <c r="L19" s="271">
        <v>1</v>
      </c>
      <c r="M19" s="271">
        <v>0</v>
      </c>
      <c r="N19" s="271">
        <v>0</v>
      </c>
      <c r="O19" s="271">
        <v>0</v>
      </c>
      <c r="P19" s="184">
        <f t="shared" si="2"/>
        <v>0</v>
      </c>
      <c r="Q19" s="248"/>
    </row>
    <row r="20" spans="1:17" s="180" customFormat="1" x14ac:dyDescent="0.25">
      <c r="A20" s="234" t="s">
        <v>351</v>
      </c>
      <c r="B20" s="6" t="s">
        <v>279</v>
      </c>
      <c r="C20" s="6" t="s">
        <v>279</v>
      </c>
      <c r="D20" s="148" t="s">
        <v>307</v>
      </c>
      <c r="E20" s="181" t="s">
        <v>0</v>
      </c>
      <c r="F20" s="182">
        <f t="shared" si="0"/>
        <v>0</v>
      </c>
      <c r="G20" s="182"/>
      <c r="H20" s="182"/>
      <c r="I20" s="183">
        <f t="shared" si="1"/>
        <v>40</v>
      </c>
      <c r="J20" s="271">
        <v>19</v>
      </c>
      <c r="K20" s="271">
        <v>19</v>
      </c>
      <c r="L20" s="271">
        <v>2</v>
      </c>
      <c r="M20" s="271">
        <v>0</v>
      </c>
      <c r="N20" s="271">
        <v>0</v>
      </c>
      <c r="O20" s="271">
        <v>0</v>
      </c>
      <c r="P20" s="184">
        <f t="shared" si="2"/>
        <v>0</v>
      </c>
      <c r="Q20" s="248"/>
    </row>
    <row r="21" spans="1:17" s="180" customFormat="1" x14ac:dyDescent="0.25">
      <c r="A21" s="234" t="s">
        <v>352</v>
      </c>
      <c r="B21" s="6" t="s">
        <v>279</v>
      </c>
      <c r="C21" s="6" t="s">
        <v>279</v>
      </c>
      <c r="D21" s="148" t="s">
        <v>308</v>
      </c>
      <c r="E21" s="181" t="s">
        <v>0</v>
      </c>
      <c r="F21" s="182">
        <f t="shared" si="0"/>
        <v>0</v>
      </c>
      <c r="G21" s="182"/>
      <c r="H21" s="182"/>
      <c r="I21" s="183">
        <f t="shared" si="1"/>
        <v>1</v>
      </c>
      <c r="J21" s="271">
        <v>0</v>
      </c>
      <c r="K21" s="271">
        <v>1</v>
      </c>
      <c r="L21" s="271">
        <v>0</v>
      </c>
      <c r="M21" s="271">
        <v>0</v>
      </c>
      <c r="N21" s="271">
        <v>0</v>
      </c>
      <c r="O21" s="271">
        <v>0</v>
      </c>
      <c r="P21" s="184">
        <f t="shared" si="2"/>
        <v>0</v>
      </c>
      <c r="Q21" s="248"/>
    </row>
    <row r="22" spans="1:17" s="180" customFormat="1" x14ac:dyDescent="0.25">
      <c r="A22" s="234" t="s">
        <v>353</v>
      </c>
      <c r="B22" s="6" t="s">
        <v>279</v>
      </c>
      <c r="C22" s="6" t="s">
        <v>279</v>
      </c>
      <c r="D22" s="148" t="s">
        <v>309</v>
      </c>
      <c r="E22" s="181" t="s">
        <v>310</v>
      </c>
      <c r="F22" s="182">
        <f t="shared" si="0"/>
        <v>0</v>
      </c>
      <c r="G22" s="182"/>
      <c r="H22" s="182"/>
      <c r="I22" s="183">
        <f t="shared" si="1"/>
        <v>4</v>
      </c>
      <c r="J22" s="271">
        <v>0</v>
      </c>
      <c r="K22" s="271">
        <v>4</v>
      </c>
      <c r="L22" s="271">
        <v>0</v>
      </c>
      <c r="M22" s="271">
        <v>0</v>
      </c>
      <c r="N22" s="271">
        <v>0</v>
      </c>
      <c r="O22" s="271">
        <v>0</v>
      </c>
      <c r="P22" s="184">
        <f t="shared" si="2"/>
        <v>0</v>
      </c>
      <c r="Q22" s="248"/>
    </row>
    <row r="23" spans="1:17" s="180" customFormat="1" x14ac:dyDescent="0.25">
      <c r="A23" s="234" t="s">
        <v>354</v>
      </c>
      <c r="B23" s="6" t="s">
        <v>279</v>
      </c>
      <c r="C23" s="6" t="s">
        <v>279</v>
      </c>
      <c r="D23" s="148" t="s">
        <v>311</v>
      </c>
      <c r="E23" s="181" t="s">
        <v>312</v>
      </c>
      <c r="F23" s="182">
        <f t="shared" si="0"/>
        <v>0</v>
      </c>
      <c r="G23" s="182"/>
      <c r="H23" s="182"/>
      <c r="I23" s="183">
        <f t="shared" si="1"/>
        <v>1</v>
      </c>
      <c r="J23" s="271">
        <v>0</v>
      </c>
      <c r="K23" s="271">
        <v>1</v>
      </c>
      <c r="L23" s="271">
        <v>0</v>
      </c>
      <c r="M23" s="271">
        <v>0</v>
      </c>
      <c r="N23" s="271">
        <v>0</v>
      </c>
      <c r="O23" s="271">
        <v>0</v>
      </c>
      <c r="P23" s="184">
        <f t="shared" si="2"/>
        <v>0</v>
      </c>
      <c r="Q23" s="248"/>
    </row>
    <row r="24" spans="1:17" s="180" customFormat="1" x14ac:dyDescent="0.25">
      <c r="A24" s="234" t="s">
        <v>355</v>
      </c>
      <c r="B24" s="6" t="s">
        <v>279</v>
      </c>
      <c r="C24" s="6" t="s">
        <v>279</v>
      </c>
      <c r="D24" s="148" t="s">
        <v>313</v>
      </c>
      <c r="E24" s="181" t="s">
        <v>0</v>
      </c>
      <c r="F24" s="182">
        <f t="shared" si="0"/>
        <v>0</v>
      </c>
      <c r="G24" s="182"/>
      <c r="H24" s="182"/>
      <c r="I24" s="183">
        <f t="shared" si="1"/>
        <v>1</v>
      </c>
      <c r="J24" s="271">
        <v>0</v>
      </c>
      <c r="K24" s="271">
        <v>1</v>
      </c>
      <c r="L24" s="271">
        <v>0</v>
      </c>
      <c r="M24" s="271">
        <v>0</v>
      </c>
      <c r="N24" s="271">
        <v>0</v>
      </c>
      <c r="O24" s="271">
        <v>0</v>
      </c>
      <c r="P24" s="184">
        <f t="shared" si="2"/>
        <v>0</v>
      </c>
      <c r="Q24" s="248"/>
    </row>
    <row r="25" spans="1:17" s="180" customFormat="1" x14ac:dyDescent="0.25">
      <c r="A25" s="234" t="s">
        <v>356</v>
      </c>
      <c r="B25" s="6" t="s">
        <v>279</v>
      </c>
      <c r="C25" s="6" t="s">
        <v>279</v>
      </c>
      <c r="D25" s="148" t="s">
        <v>314</v>
      </c>
      <c r="E25" s="181" t="s">
        <v>0</v>
      </c>
      <c r="F25" s="182">
        <f t="shared" si="0"/>
        <v>0</v>
      </c>
      <c r="G25" s="182"/>
      <c r="H25" s="182"/>
      <c r="I25" s="183">
        <f t="shared" si="1"/>
        <v>1</v>
      </c>
      <c r="J25" s="271">
        <v>0</v>
      </c>
      <c r="K25" s="271">
        <v>1</v>
      </c>
      <c r="L25" s="271">
        <v>0</v>
      </c>
      <c r="M25" s="271">
        <v>0</v>
      </c>
      <c r="N25" s="271">
        <v>0</v>
      </c>
      <c r="O25" s="271">
        <v>0</v>
      </c>
      <c r="P25" s="184">
        <f t="shared" si="2"/>
        <v>0</v>
      </c>
      <c r="Q25" s="248"/>
    </row>
    <row r="26" spans="1:17" s="180" customFormat="1" x14ac:dyDescent="0.25">
      <c r="A26" s="234" t="s">
        <v>357</v>
      </c>
      <c r="B26" s="6" t="s">
        <v>279</v>
      </c>
      <c r="C26" s="6" t="s">
        <v>279</v>
      </c>
      <c r="D26" s="148" t="s">
        <v>315</v>
      </c>
      <c r="E26" s="181" t="s">
        <v>66</v>
      </c>
      <c r="F26" s="182">
        <f t="shared" si="0"/>
        <v>0</v>
      </c>
      <c r="G26" s="182"/>
      <c r="H26" s="182"/>
      <c r="I26" s="183">
        <f t="shared" si="1"/>
        <v>5</v>
      </c>
      <c r="J26" s="271">
        <v>0</v>
      </c>
      <c r="K26" s="271">
        <v>5</v>
      </c>
      <c r="L26" s="271">
        <v>0</v>
      </c>
      <c r="M26" s="271">
        <v>0</v>
      </c>
      <c r="N26" s="271">
        <v>0</v>
      </c>
      <c r="O26" s="271">
        <v>0</v>
      </c>
      <c r="P26" s="184">
        <f t="shared" si="2"/>
        <v>0</v>
      </c>
      <c r="Q26" s="248"/>
    </row>
    <row r="27" spans="1:17" s="180" customFormat="1" x14ac:dyDescent="0.25">
      <c r="A27" s="234" t="s">
        <v>358</v>
      </c>
      <c r="B27" s="6" t="s">
        <v>279</v>
      </c>
      <c r="C27" s="6" t="s">
        <v>279</v>
      </c>
      <c r="D27" s="148" t="s">
        <v>316</v>
      </c>
      <c r="E27" s="181" t="s">
        <v>66</v>
      </c>
      <c r="F27" s="182">
        <f t="shared" si="0"/>
        <v>0</v>
      </c>
      <c r="G27" s="182"/>
      <c r="H27" s="182"/>
      <c r="I27" s="183">
        <f t="shared" si="1"/>
        <v>40</v>
      </c>
      <c r="J27" s="271">
        <v>0</v>
      </c>
      <c r="K27" s="271">
        <v>40</v>
      </c>
      <c r="L27" s="271">
        <v>0</v>
      </c>
      <c r="M27" s="271">
        <v>0</v>
      </c>
      <c r="N27" s="271">
        <v>0</v>
      </c>
      <c r="O27" s="271">
        <v>0</v>
      </c>
      <c r="P27" s="184">
        <f t="shared" si="2"/>
        <v>0</v>
      </c>
      <c r="Q27" s="248"/>
    </row>
    <row r="28" spans="1:17" s="180" customFormat="1" ht="16.5" thickBot="1" x14ac:dyDescent="0.3">
      <c r="A28" s="235" t="s">
        <v>359</v>
      </c>
      <c r="B28" s="11" t="s">
        <v>279</v>
      </c>
      <c r="C28" s="11" t="s">
        <v>279</v>
      </c>
      <c r="D28" s="149" t="s">
        <v>317</v>
      </c>
      <c r="E28" s="186" t="s">
        <v>0</v>
      </c>
      <c r="F28" s="187">
        <f t="shared" si="0"/>
        <v>0</v>
      </c>
      <c r="G28" s="187"/>
      <c r="H28" s="187"/>
      <c r="I28" s="188">
        <f t="shared" si="1"/>
        <v>1</v>
      </c>
      <c r="J28" s="273">
        <v>0</v>
      </c>
      <c r="K28" s="273">
        <v>1</v>
      </c>
      <c r="L28" s="273">
        <v>0</v>
      </c>
      <c r="M28" s="273">
        <v>0</v>
      </c>
      <c r="N28" s="273">
        <v>0</v>
      </c>
      <c r="O28" s="273">
        <v>0</v>
      </c>
      <c r="P28" s="189">
        <f t="shared" si="2"/>
        <v>0</v>
      </c>
      <c r="Q28" s="249"/>
    </row>
    <row r="29" spans="1:17" s="185" customFormat="1" ht="16.5" thickTop="1" x14ac:dyDescent="0.25">
      <c r="A29" s="144"/>
      <c r="B29" s="144"/>
      <c r="C29" s="144"/>
      <c r="D29" s="150"/>
      <c r="E29" s="231"/>
      <c r="F29" s="190"/>
      <c r="G29" s="190"/>
      <c r="H29" s="236"/>
      <c r="I29" s="233"/>
      <c r="J29" s="1"/>
      <c r="K29" s="1"/>
      <c r="L29" s="1"/>
      <c r="M29" s="1"/>
      <c r="N29" s="1"/>
      <c r="O29" s="1"/>
      <c r="P29" s="233"/>
      <c r="Q29" s="231"/>
    </row>
    <row r="30" spans="1:17" s="185" customFormat="1" x14ac:dyDescent="0.25">
      <c r="A30" s="144"/>
      <c r="B30" s="144"/>
      <c r="C30" s="144"/>
      <c r="D30" s="150"/>
      <c r="E30" s="231"/>
      <c r="F30" s="190"/>
      <c r="G30" s="190"/>
      <c r="H30" s="237"/>
      <c r="I30" s="233"/>
      <c r="J30" s="1"/>
      <c r="K30" s="1"/>
      <c r="L30" s="1"/>
      <c r="M30" s="1"/>
      <c r="N30" s="1"/>
      <c r="O30" s="1"/>
      <c r="P30" s="233"/>
      <c r="Q30" s="231"/>
    </row>
    <row r="31" spans="1:17" s="185" customFormat="1" x14ac:dyDescent="0.25">
      <c r="A31" s="144"/>
      <c r="B31" s="144"/>
      <c r="C31" s="144"/>
      <c r="D31" s="150"/>
      <c r="E31" s="231"/>
      <c r="F31" s="190"/>
      <c r="G31" s="190"/>
      <c r="H31" s="237"/>
      <c r="I31" s="233"/>
      <c r="J31" s="1"/>
      <c r="K31" s="1"/>
      <c r="L31" s="1"/>
      <c r="M31" s="1"/>
      <c r="N31" s="1"/>
      <c r="O31" s="1"/>
      <c r="P31" s="233"/>
      <c r="Q31" s="231"/>
    </row>
    <row r="32" spans="1:17" s="185" customFormat="1" x14ac:dyDescent="0.25">
      <c r="A32" s="144"/>
      <c r="B32" s="144"/>
      <c r="C32" s="144"/>
      <c r="D32" s="150"/>
      <c r="E32" s="231"/>
      <c r="F32" s="190"/>
      <c r="G32" s="190"/>
      <c r="H32" s="237"/>
      <c r="I32" s="233"/>
      <c r="J32" s="1"/>
      <c r="K32" s="1"/>
      <c r="L32" s="1"/>
      <c r="M32" s="1"/>
      <c r="N32" s="1"/>
      <c r="O32" s="1"/>
      <c r="P32" s="233"/>
      <c r="Q32" s="231"/>
    </row>
    <row r="33" spans="1:17" s="185" customFormat="1" x14ac:dyDescent="0.25">
      <c r="A33" s="144"/>
      <c r="B33" s="144"/>
      <c r="C33" s="144"/>
      <c r="D33" s="150"/>
      <c r="E33" s="231"/>
      <c r="F33" s="190"/>
      <c r="G33" s="190"/>
      <c r="H33" s="237"/>
      <c r="I33" s="233"/>
      <c r="J33" s="1"/>
      <c r="K33" s="1"/>
      <c r="L33" s="1"/>
      <c r="M33" s="1"/>
      <c r="N33" s="1"/>
      <c r="O33" s="1"/>
      <c r="P33" s="233"/>
      <c r="Q33" s="231"/>
    </row>
    <row r="34" spans="1:17" s="185" customFormat="1" x14ac:dyDescent="0.25">
      <c r="A34" s="144"/>
      <c r="B34" s="144"/>
      <c r="C34" s="144"/>
      <c r="D34" s="150"/>
      <c r="E34" s="231"/>
      <c r="F34" s="190"/>
      <c r="G34" s="190"/>
      <c r="H34" s="237"/>
      <c r="I34" s="233"/>
      <c r="J34" s="1"/>
      <c r="K34" s="1"/>
      <c r="L34" s="1"/>
      <c r="M34" s="1"/>
      <c r="N34" s="1"/>
      <c r="O34" s="1"/>
      <c r="P34" s="233"/>
      <c r="Q34" s="231"/>
    </row>
    <row r="35" spans="1:17" s="185" customFormat="1" x14ac:dyDescent="0.25">
      <c r="A35" s="144"/>
      <c r="B35" s="144"/>
      <c r="C35" s="144"/>
      <c r="D35" s="150"/>
      <c r="E35" s="231"/>
      <c r="F35" s="190"/>
      <c r="G35" s="190"/>
      <c r="H35" s="237"/>
      <c r="I35" s="233"/>
      <c r="J35" s="1"/>
      <c r="K35" s="1"/>
      <c r="L35" s="1"/>
      <c r="M35" s="1"/>
      <c r="N35" s="1"/>
      <c r="O35" s="1"/>
      <c r="P35" s="233"/>
      <c r="Q35" s="231"/>
    </row>
    <row r="36" spans="1:17" s="185" customFormat="1" x14ac:dyDescent="0.25">
      <c r="A36" s="144"/>
      <c r="B36" s="144"/>
      <c r="C36" s="144"/>
      <c r="D36" s="150"/>
      <c r="E36" s="231"/>
      <c r="F36" s="190"/>
      <c r="G36" s="190"/>
      <c r="H36" s="237"/>
      <c r="I36" s="233"/>
      <c r="J36" s="1"/>
      <c r="K36" s="1"/>
      <c r="L36" s="1"/>
      <c r="M36" s="1"/>
      <c r="N36" s="1"/>
      <c r="O36" s="1"/>
      <c r="P36" s="233"/>
      <c r="Q36" s="231"/>
    </row>
    <row r="37" spans="1:17" s="185" customFormat="1" x14ac:dyDescent="0.25">
      <c r="A37" s="144"/>
      <c r="B37" s="144"/>
      <c r="C37" s="144"/>
      <c r="D37" s="150"/>
      <c r="E37" s="231"/>
      <c r="F37" s="190"/>
      <c r="G37" s="190"/>
      <c r="H37" s="237"/>
      <c r="I37" s="233"/>
      <c r="J37" s="1"/>
      <c r="K37" s="1"/>
      <c r="L37" s="1"/>
      <c r="M37" s="1"/>
      <c r="N37" s="1"/>
      <c r="O37" s="1"/>
      <c r="P37" s="233"/>
      <c r="Q37" s="231"/>
    </row>
    <row r="38" spans="1:17" s="185" customFormat="1" x14ac:dyDescent="0.25">
      <c r="A38" s="144"/>
      <c r="B38" s="144"/>
      <c r="C38" s="144"/>
      <c r="D38" s="150"/>
      <c r="E38" s="231"/>
      <c r="F38" s="190"/>
      <c r="G38" s="190"/>
      <c r="H38" s="237"/>
      <c r="I38" s="233"/>
      <c r="J38" s="1"/>
      <c r="K38" s="1"/>
      <c r="L38" s="1"/>
      <c r="M38" s="1"/>
      <c r="N38" s="1"/>
      <c r="O38" s="1"/>
      <c r="P38" s="233"/>
      <c r="Q38" s="231"/>
    </row>
    <row r="39" spans="1:17" s="185" customFormat="1" x14ac:dyDescent="0.25">
      <c r="A39" s="144"/>
      <c r="B39" s="144"/>
      <c r="C39" s="144"/>
      <c r="D39" s="150"/>
      <c r="E39" s="231"/>
      <c r="F39" s="190"/>
      <c r="G39" s="190"/>
      <c r="H39" s="237"/>
      <c r="I39" s="233"/>
      <c r="J39" s="1"/>
      <c r="K39" s="1"/>
      <c r="L39" s="1"/>
      <c r="M39" s="1"/>
      <c r="N39" s="1"/>
      <c r="O39" s="1"/>
      <c r="P39" s="233"/>
      <c r="Q39" s="231"/>
    </row>
    <row r="40" spans="1:17" s="185" customFormat="1" x14ac:dyDescent="0.25">
      <c r="A40" s="144"/>
      <c r="B40" s="144"/>
      <c r="C40" s="144"/>
      <c r="D40" s="150"/>
      <c r="E40" s="231"/>
      <c r="F40" s="190"/>
      <c r="G40" s="190"/>
      <c r="H40" s="237"/>
      <c r="I40" s="233"/>
      <c r="J40" s="1"/>
      <c r="K40" s="1"/>
      <c r="L40" s="1"/>
      <c r="M40" s="1"/>
      <c r="N40" s="1"/>
      <c r="O40" s="1"/>
      <c r="P40" s="233"/>
      <c r="Q40" s="231"/>
    </row>
    <row r="41" spans="1:17" s="185" customFormat="1" x14ac:dyDescent="0.25">
      <c r="A41" s="144"/>
      <c r="B41" s="144"/>
      <c r="C41" s="144"/>
      <c r="D41" s="150"/>
      <c r="E41" s="231"/>
      <c r="F41" s="190"/>
      <c r="G41" s="190"/>
      <c r="H41" s="237"/>
      <c r="I41" s="233"/>
      <c r="J41" s="1"/>
      <c r="K41" s="1"/>
      <c r="L41" s="1"/>
      <c r="M41" s="1"/>
      <c r="N41" s="1"/>
      <c r="O41" s="1"/>
      <c r="P41" s="233"/>
      <c r="Q41" s="231"/>
    </row>
    <row r="42" spans="1:17" s="185" customFormat="1" x14ac:dyDescent="0.25">
      <c r="A42" s="144"/>
      <c r="B42" s="144"/>
      <c r="C42" s="144"/>
      <c r="D42" s="150"/>
      <c r="E42" s="231"/>
      <c r="F42" s="190"/>
      <c r="G42" s="190"/>
      <c r="H42" s="237"/>
      <c r="I42" s="233"/>
      <c r="J42" s="1"/>
      <c r="K42" s="1"/>
      <c r="L42" s="1"/>
      <c r="M42" s="1"/>
      <c r="N42" s="1"/>
      <c r="O42" s="1"/>
      <c r="P42" s="233"/>
      <c r="Q42" s="231"/>
    </row>
    <row r="43" spans="1:17" s="185" customFormat="1" x14ac:dyDescent="0.25">
      <c r="A43" s="144"/>
      <c r="B43" s="144"/>
      <c r="C43" s="144"/>
      <c r="D43" s="150"/>
      <c r="E43" s="231"/>
      <c r="F43" s="190"/>
      <c r="G43" s="190"/>
      <c r="H43" s="237"/>
      <c r="I43" s="233"/>
      <c r="J43" s="1"/>
      <c r="K43" s="1"/>
      <c r="L43" s="1"/>
      <c r="M43" s="1"/>
      <c r="N43" s="1"/>
      <c r="O43" s="1"/>
      <c r="P43" s="233"/>
      <c r="Q43" s="231"/>
    </row>
    <row r="44" spans="1:17" s="185" customFormat="1" x14ac:dyDescent="0.25">
      <c r="A44" s="144"/>
      <c r="B44" s="144"/>
      <c r="C44" s="144"/>
      <c r="D44" s="150"/>
      <c r="E44" s="231"/>
      <c r="F44" s="190"/>
      <c r="G44" s="190"/>
      <c r="H44" s="237"/>
      <c r="I44" s="233"/>
      <c r="J44" s="1"/>
      <c r="K44" s="1"/>
      <c r="L44" s="1"/>
      <c r="M44" s="1"/>
      <c r="N44" s="1"/>
      <c r="O44" s="1"/>
      <c r="P44" s="233"/>
      <c r="Q44" s="231"/>
    </row>
    <row r="45" spans="1:17" s="185" customFormat="1" x14ac:dyDescent="0.25">
      <c r="A45" s="144"/>
      <c r="B45" s="144"/>
      <c r="C45" s="144"/>
      <c r="D45" s="150"/>
      <c r="E45" s="231"/>
      <c r="F45" s="190"/>
      <c r="G45" s="190"/>
      <c r="H45" s="237"/>
      <c r="I45" s="233"/>
      <c r="J45" s="1"/>
      <c r="K45" s="1"/>
      <c r="L45" s="1"/>
      <c r="M45" s="1"/>
      <c r="N45" s="1"/>
      <c r="O45" s="1"/>
      <c r="P45" s="233"/>
      <c r="Q45" s="231"/>
    </row>
    <row r="46" spans="1:17" s="185" customFormat="1" x14ac:dyDescent="0.25">
      <c r="A46" s="144"/>
      <c r="B46" s="144"/>
      <c r="C46" s="144"/>
      <c r="D46" s="150"/>
      <c r="E46" s="231"/>
      <c r="F46" s="190"/>
      <c r="G46" s="190"/>
      <c r="H46" s="237"/>
      <c r="I46" s="233"/>
      <c r="J46" s="1"/>
      <c r="K46" s="1"/>
      <c r="L46" s="1"/>
      <c r="M46" s="1"/>
      <c r="N46" s="1"/>
      <c r="O46" s="1"/>
      <c r="P46" s="233"/>
      <c r="Q46" s="231"/>
    </row>
    <row r="47" spans="1:17" s="185" customFormat="1" x14ac:dyDescent="0.25">
      <c r="A47" s="144"/>
      <c r="B47" s="144"/>
      <c r="C47" s="144"/>
      <c r="D47" s="150"/>
      <c r="E47" s="231"/>
      <c r="F47" s="190"/>
      <c r="G47" s="190"/>
      <c r="H47" s="237"/>
      <c r="I47" s="233"/>
      <c r="J47" s="1"/>
      <c r="K47" s="1"/>
      <c r="L47" s="1"/>
      <c r="M47" s="1"/>
      <c r="N47" s="1"/>
      <c r="O47" s="1"/>
      <c r="P47" s="233"/>
      <c r="Q47" s="231"/>
    </row>
    <row r="48" spans="1:17" s="185" customFormat="1" x14ac:dyDescent="0.25">
      <c r="A48" s="144"/>
      <c r="B48" s="144"/>
      <c r="C48" s="144"/>
      <c r="D48" s="150"/>
      <c r="E48" s="231"/>
      <c r="F48" s="190"/>
      <c r="G48" s="190"/>
      <c r="H48" s="237"/>
      <c r="I48" s="233"/>
      <c r="J48" s="1"/>
      <c r="K48" s="1"/>
      <c r="L48" s="1"/>
      <c r="M48" s="1"/>
      <c r="N48" s="1"/>
      <c r="O48" s="1"/>
      <c r="P48" s="233"/>
      <c r="Q48" s="231"/>
    </row>
    <row r="49" spans="1:17" s="185" customFormat="1" x14ac:dyDescent="0.25">
      <c r="A49" s="144"/>
      <c r="B49" s="144"/>
      <c r="C49" s="144"/>
      <c r="D49" s="150"/>
      <c r="E49" s="231"/>
      <c r="F49" s="190"/>
      <c r="G49" s="190"/>
      <c r="H49" s="237"/>
      <c r="I49" s="233"/>
      <c r="J49" s="1"/>
      <c r="K49" s="1"/>
      <c r="L49" s="1"/>
      <c r="M49" s="1"/>
      <c r="N49" s="1"/>
      <c r="O49" s="1"/>
      <c r="P49" s="233"/>
      <c r="Q49" s="231"/>
    </row>
    <row r="50" spans="1:17" s="185" customFormat="1" x14ac:dyDescent="0.25">
      <c r="A50" s="144"/>
      <c r="B50" s="144"/>
      <c r="C50" s="144"/>
      <c r="D50" s="150"/>
      <c r="E50" s="231"/>
      <c r="F50" s="190"/>
      <c r="G50" s="190"/>
      <c r="H50" s="237"/>
      <c r="I50" s="233"/>
      <c r="J50" s="1"/>
      <c r="K50" s="1"/>
      <c r="L50" s="1"/>
      <c r="M50" s="1"/>
      <c r="N50" s="1"/>
      <c r="O50" s="1"/>
      <c r="P50" s="233"/>
      <c r="Q50" s="231"/>
    </row>
    <row r="51" spans="1:17" s="185" customFormat="1" x14ac:dyDescent="0.25">
      <c r="A51" s="144"/>
      <c r="B51" s="144"/>
      <c r="C51" s="144"/>
      <c r="D51" s="150"/>
      <c r="E51" s="231"/>
      <c r="F51" s="190"/>
      <c r="G51" s="190"/>
      <c r="H51" s="237"/>
      <c r="I51" s="233"/>
      <c r="J51" s="1"/>
      <c r="K51" s="1"/>
      <c r="L51" s="1"/>
      <c r="M51" s="1"/>
      <c r="N51" s="1"/>
      <c r="O51" s="1"/>
      <c r="P51" s="233"/>
      <c r="Q51" s="231"/>
    </row>
    <row r="52" spans="1:17" s="185" customFormat="1" x14ac:dyDescent="0.25">
      <c r="A52" s="144"/>
      <c r="B52" s="144"/>
      <c r="C52" s="144"/>
      <c r="D52" s="150"/>
      <c r="E52" s="231"/>
      <c r="F52" s="190"/>
      <c r="G52" s="190"/>
      <c r="H52" s="237"/>
      <c r="I52" s="233"/>
      <c r="J52" s="1"/>
      <c r="K52" s="1"/>
      <c r="L52" s="1"/>
      <c r="M52" s="1"/>
      <c r="N52" s="1"/>
      <c r="O52" s="1"/>
      <c r="P52" s="233"/>
      <c r="Q52" s="231"/>
    </row>
    <row r="53" spans="1:17" s="185" customFormat="1" x14ac:dyDescent="0.25">
      <c r="A53" s="144"/>
      <c r="B53" s="144"/>
      <c r="C53" s="144"/>
      <c r="D53" s="150"/>
      <c r="E53" s="231"/>
      <c r="F53" s="190"/>
      <c r="G53" s="190"/>
      <c r="H53" s="237"/>
      <c r="I53" s="233"/>
      <c r="J53" s="1"/>
      <c r="K53" s="1"/>
      <c r="L53" s="1"/>
      <c r="M53" s="1"/>
      <c r="N53" s="1"/>
      <c r="O53" s="1"/>
      <c r="P53" s="233"/>
      <c r="Q53" s="231"/>
    </row>
    <row r="54" spans="1:17" s="185" customFormat="1" x14ac:dyDescent="0.25">
      <c r="A54" s="144"/>
      <c r="B54" s="144"/>
      <c r="C54" s="144"/>
      <c r="D54" s="150"/>
      <c r="E54" s="231"/>
      <c r="F54" s="190"/>
      <c r="G54" s="190"/>
      <c r="H54" s="237"/>
      <c r="I54" s="233"/>
      <c r="J54" s="1"/>
      <c r="K54" s="1"/>
      <c r="L54" s="1"/>
      <c r="M54" s="1"/>
      <c r="N54" s="1"/>
      <c r="O54" s="1"/>
      <c r="P54" s="233"/>
      <c r="Q54" s="231"/>
    </row>
    <row r="55" spans="1:17" s="185" customFormat="1" x14ac:dyDescent="0.25">
      <c r="A55" s="144"/>
      <c r="B55" s="144"/>
      <c r="C55" s="144"/>
      <c r="D55" s="150"/>
      <c r="E55" s="231"/>
      <c r="F55" s="190"/>
      <c r="G55" s="190"/>
      <c r="H55" s="237"/>
      <c r="I55" s="233"/>
      <c r="J55" s="1"/>
      <c r="K55" s="1"/>
      <c r="L55" s="1"/>
      <c r="M55" s="1"/>
      <c r="N55" s="1"/>
      <c r="O55" s="1"/>
      <c r="P55" s="233"/>
      <c r="Q55" s="231"/>
    </row>
    <row r="56" spans="1:17" s="185" customFormat="1" x14ac:dyDescent="0.25">
      <c r="A56" s="144"/>
      <c r="B56" s="144"/>
      <c r="C56" s="144"/>
      <c r="D56" s="150"/>
      <c r="E56" s="231"/>
      <c r="F56" s="190"/>
      <c r="G56" s="190"/>
      <c r="H56" s="237"/>
      <c r="I56" s="233"/>
      <c r="J56" s="1"/>
      <c r="K56" s="1"/>
      <c r="L56" s="1"/>
      <c r="M56" s="1"/>
      <c r="N56" s="1"/>
      <c r="O56" s="1"/>
      <c r="P56" s="233"/>
      <c r="Q56" s="231"/>
    </row>
    <row r="57" spans="1:17" s="185" customFormat="1" x14ac:dyDescent="0.25">
      <c r="A57" s="144"/>
      <c r="B57" s="144"/>
      <c r="C57" s="144"/>
      <c r="D57" s="150"/>
      <c r="E57" s="231"/>
      <c r="F57" s="190"/>
      <c r="G57" s="190"/>
      <c r="H57" s="237"/>
      <c r="I57" s="233"/>
      <c r="J57" s="1"/>
      <c r="K57" s="1"/>
      <c r="L57" s="1"/>
      <c r="M57" s="1"/>
      <c r="N57" s="1"/>
      <c r="O57" s="1"/>
      <c r="P57" s="233"/>
      <c r="Q57" s="231"/>
    </row>
    <row r="58" spans="1:17" s="185" customFormat="1" x14ac:dyDescent="0.25">
      <c r="A58" s="144"/>
      <c r="B58" s="144"/>
      <c r="C58" s="144"/>
      <c r="D58" s="150"/>
      <c r="E58" s="231"/>
      <c r="F58" s="190"/>
      <c r="G58" s="190"/>
      <c r="H58" s="237"/>
      <c r="I58" s="233"/>
      <c r="J58" s="1"/>
      <c r="K58" s="1"/>
      <c r="L58" s="1"/>
      <c r="M58" s="1"/>
      <c r="N58" s="1"/>
      <c r="O58" s="1"/>
      <c r="P58" s="233"/>
      <c r="Q58" s="231"/>
    </row>
    <row r="59" spans="1:17" s="185" customFormat="1" x14ac:dyDescent="0.25">
      <c r="A59" s="144"/>
      <c r="B59" s="144"/>
      <c r="C59" s="144"/>
      <c r="D59" s="150"/>
      <c r="E59" s="231"/>
      <c r="F59" s="190"/>
      <c r="G59" s="190"/>
      <c r="H59" s="237"/>
      <c r="I59" s="233"/>
      <c r="J59" s="1"/>
      <c r="K59" s="1"/>
      <c r="L59" s="1"/>
      <c r="M59" s="1"/>
      <c r="N59" s="1"/>
      <c r="O59" s="1"/>
      <c r="P59" s="233"/>
      <c r="Q59" s="231"/>
    </row>
    <row r="60" spans="1:17" s="185" customFormat="1" x14ac:dyDescent="0.25">
      <c r="A60" s="144"/>
      <c r="B60" s="144"/>
      <c r="C60" s="144"/>
      <c r="D60" s="150"/>
      <c r="E60" s="231"/>
      <c r="F60" s="190"/>
      <c r="G60" s="190"/>
      <c r="H60" s="237"/>
      <c r="I60" s="233"/>
      <c r="J60" s="1"/>
      <c r="K60" s="1"/>
      <c r="L60" s="1"/>
      <c r="M60" s="1"/>
      <c r="N60" s="1"/>
      <c r="O60" s="1"/>
      <c r="P60" s="233"/>
      <c r="Q60" s="231"/>
    </row>
    <row r="61" spans="1:17" s="185" customFormat="1" x14ac:dyDescent="0.25">
      <c r="A61" s="144"/>
      <c r="B61" s="144"/>
      <c r="C61" s="144"/>
      <c r="D61" s="150"/>
      <c r="E61" s="231"/>
      <c r="F61" s="190"/>
      <c r="G61" s="190"/>
      <c r="H61" s="237"/>
      <c r="I61" s="233"/>
      <c r="J61" s="1"/>
      <c r="K61" s="1"/>
      <c r="L61" s="1"/>
      <c r="M61" s="1"/>
      <c r="N61" s="1"/>
      <c r="O61" s="1"/>
      <c r="P61" s="233"/>
      <c r="Q61" s="231"/>
    </row>
    <row r="62" spans="1:17" s="185" customFormat="1" x14ac:dyDescent="0.25">
      <c r="A62" s="144"/>
      <c r="B62" s="144"/>
      <c r="C62" s="144"/>
      <c r="D62" s="150"/>
      <c r="E62" s="231"/>
      <c r="F62" s="190"/>
      <c r="G62" s="190"/>
      <c r="H62" s="237"/>
      <c r="I62" s="233"/>
      <c r="J62" s="1"/>
      <c r="K62" s="1"/>
      <c r="L62" s="1"/>
      <c r="M62" s="1"/>
      <c r="N62" s="1"/>
      <c r="O62" s="1"/>
      <c r="P62" s="233"/>
      <c r="Q62" s="231"/>
    </row>
    <row r="63" spans="1:17" s="185" customFormat="1" x14ac:dyDescent="0.25">
      <c r="A63" s="144"/>
      <c r="B63" s="144"/>
      <c r="C63" s="144"/>
      <c r="D63" s="150"/>
      <c r="E63" s="231"/>
      <c r="F63" s="190"/>
      <c r="G63" s="190"/>
      <c r="H63" s="237"/>
      <c r="I63" s="233"/>
      <c r="J63" s="1"/>
      <c r="K63" s="1"/>
      <c r="L63" s="1"/>
      <c r="M63" s="1"/>
      <c r="N63" s="1"/>
      <c r="O63" s="1"/>
      <c r="P63" s="233"/>
      <c r="Q63" s="231"/>
    </row>
    <row r="64" spans="1:17" s="185" customFormat="1" x14ac:dyDescent="0.25">
      <c r="A64" s="144"/>
      <c r="B64" s="144"/>
      <c r="C64" s="144"/>
      <c r="D64" s="150"/>
      <c r="E64" s="231"/>
      <c r="F64" s="190"/>
      <c r="G64" s="190"/>
      <c r="H64" s="237"/>
      <c r="I64" s="233"/>
      <c r="J64" s="1"/>
      <c r="K64" s="1"/>
      <c r="L64" s="1"/>
      <c r="M64" s="1"/>
      <c r="N64" s="1"/>
      <c r="O64" s="1"/>
      <c r="P64" s="233"/>
      <c r="Q64" s="231"/>
    </row>
    <row r="65" spans="1:17" s="185" customFormat="1" x14ac:dyDescent="0.25">
      <c r="A65" s="144"/>
      <c r="B65" s="144"/>
      <c r="C65" s="144"/>
      <c r="D65" s="150"/>
      <c r="E65" s="231"/>
      <c r="F65" s="190"/>
      <c r="G65" s="190"/>
      <c r="H65" s="237"/>
      <c r="I65" s="233"/>
      <c r="J65" s="1"/>
      <c r="K65" s="1"/>
      <c r="L65" s="1"/>
      <c r="M65" s="1"/>
      <c r="N65" s="1"/>
      <c r="O65" s="1"/>
      <c r="P65" s="233"/>
      <c r="Q65" s="231"/>
    </row>
    <row r="66" spans="1:17" s="185" customFormat="1" x14ac:dyDescent="0.25">
      <c r="A66" s="144"/>
      <c r="B66" s="144"/>
      <c r="C66" s="144"/>
      <c r="D66" s="150"/>
      <c r="E66" s="231"/>
      <c r="F66" s="190"/>
      <c r="G66" s="190"/>
      <c r="H66" s="237"/>
      <c r="I66" s="233"/>
      <c r="J66" s="1"/>
      <c r="K66" s="1"/>
      <c r="L66" s="1"/>
      <c r="M66" s="1"/>
      <c r="N66" s="1"/>
      <c r="O66" s="1"/>
      <c r="P66" s="233"/>
      <c r="Q66" s="231"/>
    </row>
    <row r="67" spans="1:17" s="185" customFormat="1" x14ac:dyDescent="0.25">
      <c r="A67" s="144"/>
      <c r="B67" s="144"/>
      <c r="C67" s="144"/>
      <c r="D67" s="150"/>
      <c r="E67" s="231"/>
      <c r="F67" s="190"/>
      <c r="G67" s="190"/>
      <c r="H67" s="237"/>
      <c r="I67" s="233"/>
      <c r="J67" s="1"/>
      <c r="K67" s="1"/>
      <c r="L67" s="1"/>
      <c r="M67" s="1"/>
      <c r="N67" s="1"/>
      <c r="O67" s="1"/>
      <c r="P67" s="233"/>
      <c r="Q67" s="231"/>
    </row>
    <row r="68" spans="1:17" s="185" customFormat="1" x14ac:dyDescent="0.25">
      <c r="A68" s="144"/>
      <c r="B68" s="144"/>
      <c r="C68" s="144"/>
      <c r="D68" s="150"/>
      <c r="E68" s="231"/>
      <c r="F68" s="190"/>
      <c r="G68" s="190"/>
      <c r="H68" s="237"/>
      <c r="I68" s="233"/>
      <c r="J68" s="1"/>
      <c r="K68" s="1"/>
      <c r="L68" s="1"/>
      <c r="M68" s="1"/>
      <c r="N68" s="1"/>
      <c r="O68" s="1"/>
      <c r="P68" s="233"/>
      <c r="Q68" s="231"/>
    </row>
    <row r="69" spans="1:17" s="185" customFormat="1" x14ac:dyDescent="0.25">
      <c r="A69" s="144"/>
      <c r="B69" s="144"/>
      <c r="C69" s="144"/>
      <c r="D69" s="150"/>
      <c r="E69" s="231"/>
      <c r="F69" s="190"/>
      <c r="G69" s="190"/>
      <c r="H69" s="237"/>
      <c r="I69" s="233"/>
      <c r="J69" s="1"/>
      <c r="K69" s="1"/>
      <c r="L69" s="1"/>
      <c r="M69" s="1"/>
      <c r="N69" s="1"/>
      <c r="O69" s="1"/>
      <c r="P69" s="233"/>
      <c r="Q69" s="231"/>
    </row>
    <row r="70" spans="1:17" s="185" customFormat="1" x14ac:dyDescent="0.25">
      <c r="A70" s="144"/>
      <c r="B70" s="144"/>
      <c r="C70" s="144"/>
      <c r="D70" s="150"/>
      <c r="E70" s="231"/>
      <c r="F70" s="190"/>
      <c r="G70" s="190"/>
      <c r="H70" s="237"/>
      <c r="I70" s="233"/>
      <c r="J70" s="1"/>
      <c r="K70" s="1"/>
      <c r="L70" s="1"/>
      <c r="M70" s="1"/>
      <c r="N70" s="1"/>
      <c r="O70" s="1"/>
      <c r="P70" s="233"/>
      <c r="Q70" s="231"/>
    </row>
    <row r="71" spans="1:17" s="185" customFormat="1" x14ac:dyDescent="0.25">
      <c r="A71" s="144"/>
      <c r="B71" s="144"/>
      <c r="C71" s="144"/>
      <c r="D71" s="150"/>
      <c r="E71" s="231"/>
      <c r="F71" s="190"/>
      <c r="G71" s="190"/>
      <c r="H71" s="237"/>
      <c r="I71" s="233"/>
      <c r="J71" s="1"/>
      <c r="K71" s="1"/>
      <c r="L71" s="1"/>
      <c r="M71" s="1"/>
      <c r="N71" s="1"/>
      <c r="O71" s="1"/>
      <c r="P71" s="233"/>
      <c r="Q71" s="231"/>
    </row>
    <row r="72" spans="1:17" s="185" customFormat="1" x14ac:dyDescent="0.25">
      <c r="A72" s="144"/>
      <c r="B72" s="144"/>
      <c r="C72" s="144"/>
      <c r="D72" s="150"/>
      <c r="E72" s="231"/>
      <c r="F72" s="190"/>
      <c r="G72" s="190"/>
      <c r="H72" s="237"/>
      <c r="I72" s="233"/>
      <c r="J72" s="1"/>
      <c r="K72" s="1"/>
      <c r="L72" s="1"/>
      <c r="M72" s="1"/>
      <c r="N72" s="1"/>
      <c r="O72" s="1"/>
      <c r="P72" s="233"/>
      <c r="Q72" s="231"/>
    </row>
    <row r="73" spans="1:17" s="185" customFormat="1" x14ac:dyDescent="0.25">
      <c r="A73" s="144"/>
      <c r="B73" s="144"/>
      <c r="C73" s="144"/>
      <c r="D73" s="150"/>
      <c r="E73" s="231"/>
      <c r="F73" s="190"/>
      <c r="G73" s="190"/>
      <c r="H73" s="237"/>
      <c r="I73" s="233"/>
      <c r="J73" s="1"/>
      <c r="K73" s="1"/>
      <c r="L73" s="1"/>
      <c r="M73" s="1"/>
      <c r="N73" s="1"/>
      <c r="O73" s="1"/>
      <c r="P73" s="233"/>
      <c r="Q73" s="231"/>
    </row>
    <row r="74" spans="1:17" s="185" customFormat="1" x14ac:dyDescent="0.25">
      <c r="A74" s="144"/>
      <c r="B74" s="144"/>
      <c r="C74" s="144"/>
      <c r="D74" s="150"/>
      <c r="E74" s="231"/>
      <c r="F74" s="190"/>
      <c r="G74" s="190"/>
      <c r="H74" s="237"/>
      <c r="I74" s="233"/>
      <c r="J74" s="1"/>
      <c r="K74" s="1"/>
      <c r="L74" s="1"/>
      <c r="M74" s="1"/>
      <c r="N74" s="1"/>
      <c r="O74" s="1"/>
      <c r="P74" s="233"/>
      <c r="Q74" s="231"/>
    </row>
    <row r="75" spans="1:17" s="185" customFormat="1" x14ac:dyDescent="0.25">
      <c r="A75" s="144"/>
      <c r="B75" s="144"/>
      <c r="C75" s="144"/>
      <c r="D75" s="150"/>
      <c r="E75" s="231"/>
      <c r="F75" s="190"/>
      <c r="G75" s="190"/>
      <c r="H75" s="237"/>
      <c r="I75" s="233"/>
      <c r="J75" s="1"/>
      <c r="K75" s="1"/>
      <c r="L75" s="1"/>
      <c r="M75" s="1"/>
      <c r="N75" s="1"/>
      <c r="O75" s="1"/>
      <c r="P75" s="233"/>
      <c r="Q75" s="231"/>
    </row>
    <row r="76" spans="1:17" s="185" customFormat="1" x14ac:dyDescent="0.25">
      <c r="A76" s="144"/>
      <c r="B76" s="144"/>
      <c r="C76" s="144"/>
      <c r="D76" s="150"/>
      <c r="E76" s="231"/>
      <c r="F76" s="190"/>
      <c r="G76" s="190"/>
      <c r="H76" s="237"/>
      <c r="I76" s="233"/>
      <c r="J76" s="1"/>
      <c r="K76" s="1"/>
      <c r="L76" s="1"/>
      <c r="M76" s="1"/>
      <c r="N76" s="1"/>
      <c r="O76" s="1"/>
      <c r="P76" s="233"/>
      <c r="Q76" s="231"/>
    </row>
    <row r="77" spans="1:17" s="185" customFormat="1" x14ac:dyDescent="0.25">
      <c r="A77" s="144"/>
      <c r="B77" s="144"/>
      <c r="C77" s="144"/>
      <c r="D77" s="150"/>
      <c r="E77" s="231"/>
      <c r="F77" s="190"/>
      <c r="G77" s="190"/>
      <c r="H77" s="237"/>
      <c r="I77" s="233"/>
      <c r="J77" s="1"/>
      <c r="K77" s="1"/>
      <c r="L77" s="1"/>
      <c r="M77" s="1"/>
      <c r="N77" s="1"/>
      <c r="O77" s="1"/>
      <c r="P77" s="233"/>
      <c r="Q77" s="231"/>
    </row>
    <row r="78" spans="1:17" s="185" customFormat="1" x14ac:dyDescent="0.25">
      <c r="A78" s="144"/>
      <c r="B78" s="144"/>
      <c r="C78" s="144"/>
      <c r="D78" s="150"/>
      <c r="E78" s="231"/>
      <c r="F78" s="190"/>
      <c r="G78" s="190"/>
      <c r="H78" s="237"/>
      <c r="I78" s="233"/>
      <c r="J78" s="1"/>
      <c r="K78" s="1"/>
      <c r="L78" s="1"/>
      <c r="M78" s="1"/>
      <c r="N78" s="1"/>
      <c r="O78" s="1"/>
      <c r="P78" s="233"/>
      <c r="Q78" s="231"/>
    </row>
    <row r="79" spans="1:17" s="185" customFormat="1" x14ac:dyDescent="0.25">
      <c r="A79" s="144"/>
      <c r="B79" s="144"/>
      <c r="C79" s="144"/>
      <c r="D79" s="150"/>
      <c r="E79" s="231"/>
      <c r="F79" s="190"/>
      <c r="G79" s="190"/>
      <c r="H79" s="237"/>
      <c r="I79" s="233"/>
      <c r="J79" s="1"/>
      <c r="K79" s="1"/>
      <c r="L79" s="1"/>
      <c r="M79" s="1"/>
      <c r="N79" s="1"/>
      <c r="O79" s="1"/>
      <c r="P79" s="233"/>
      <c r="Q79" s="231"/>
    </row>
    <row r="80" spans="1:17" s="185" customFormat="1" x14ac:dyDescent="0.25">
      <c r="A80" s="144"/>
      <c r="B80" s="144"/>
      <c r="C80" s="144"/>
      <c r="D80" s="150"/>
      <c r="E80" s="231"/>
      <c r="F80" s="190"/>
      <c r="G80" s="190"/>
      <c r="H80" s="237"/>
      <c r="I80" s="233"/>
      <c r="J80" s="1"/>
      <c r="K80" s="1"/>
      <c r="L80" s="1"/>
      <c r="M80" s="1"/>
      <c r="N80" s="1"/>
      <c r="O80" s="1"/>
      <c r="P80" s="233"/>
      <c r="Q80" s="231"/>
    </row>
    <row r="81" spans="1:17" s="185" customFormat="1" x14ac:dyDescent="0.25">
      <c r="A81" s="144"/>
      <c r="B81" s="144"/>
      <c r="C81" s="144"/>
      <c r="D81" s="150"/>
      <c r="E81" s="231"/>
      <c r="F81" s="190"/>
      <c r="G81" s="190"/>
      <c r="H81" s="237"/>
      <c r="I81" s="233"/>
      <c r="J81" s="1"/>
      <c r="K81" s="1"/>
      <c r="L81" s="1"/>
      <c r="M81" s="1"/>
      <c r="N81" s="1"/>
      <c r="O81" s="1"/>
      <c r="P81" s="233"/>
      <c r="Q81" s="231"/>
    </row>
    <row r="82" spans="1:17" s="185" customFormat="1" x14ac:dyDescent="0.25">
      <c r="A82" s="144"/>
      <c r="B82" s="144"/>
      <c r="C82" s="144"/>
      <c r="D82" s="150"/>
      <c r="E82" s="231"/>
      <c r="F82" s="190"/>
      <c r="G82" s="190"/>
      <c r="H82" s="237"/>
      <c r="I82" s="233"/>
      <c r="J82" s="1"/>
      <c r="K82" s="1"/>
      <c r="L82" s="1"/>
      <c r="M82" s="1"/>
      <c r="N82" s="1"/>
      <c r="O82" s="1"/>
      <c r="P82" s="233"/>
      <c r="Q82" s="231"/>
    </row>
    <row r="83" spans="1:17" s="185" customFormat="1" x14ac:dyDescent="0.25">
      <c r="A83" s="144"/>
      <c r="B83" s="144"/>
      <c r="C83" s="144"/>
      <c r="D83" s="150"/>
      <c r="E83" s="231"/>
      <c r="F83" s="190"/>
      <c r="G83" s="190"/>
      <c r="H83" s="237"/>
      <c r="I83" s="233"/>
      <c r="J83" s="1"/>
      <c r="K83" s="1"/>
      <c r="L83" s="1"/>
      <c r="M83" s="1"/>
      <c r="N83" s="1"/>
      <c r="O83" s="1"/>
      <c r="P83" s="233"/>
      <c r="Q83" s="231"/>
    </row>
    <row r="84" spans="1:17" s="185" customFormat="1" x14ac:dyDescent="0.25">
      <c r="A84" s="144"/>
      <c r="B84" s="144"/>
      <c r="C84" s="144"/>
      <c r="D84" s="150"/>
      <c r="E84" s="231"/>
      <c r="F84" s="190"/>
      <c r="G84" s="190"/>
      <c r="H84" s="237"/>
      <c r="I84" s="233"/>
      <c r="J84" s="1"/>
      <c r="K84" s="1"/>
      <c r="L84" s="1"/>
      <c r="M84" s="1"/>
      <c r="N84" s="1"/>
      <c r="O84" s="1"/>
      <c r="P84" s="233"/>
      <c r="Q84" s="231"/>
    </row>
    <row r="85" spans="1:17" s="185" customFormat="1" x14ac:dyDescent="0.25">
      <c r="A85" s="144"/>
      <c r="B85" s="144"/>
      <c r="C85" s="144"/>
      <c r="D85" s="150"/>
      <c r="E85" s="231"/>
      <c r="F85" s="190"/>
      <c r="G85" s="190"/>
      <c r="H85" s="237"/>
      <c r="I85" s="233"/>
      <c r="J85" s="1"/>
      <c r="K85" s="1"/>
      <c r="L85" s="1"/>
      <c r="M85" s="1"/>
      <c r="N85" s="1"/>
      <c r="O85" s="1"/>
      <c r="P85" s="233"/>
      <c r="Q85" s="231"/>
    </row>
    <row r="86" spans="1:17" s="185" customFormat="1" x14ac:dyDescent="0.25">
      <c r="A86" s="144"/>
      <c r="B86" s="144"/>
      <c r="C86" s="144"/>
      <c r="D86" s="150"/>
      <c r="E86" s="231"/>
      <c r="F86" s="190"/>
      <c r="G86" s="190"/>
      <c r="H86" s="237"/>
      <c r="I86" s="233"/>
      <c r="J86" s="1"/>
      <c r="K86" s="1"/>
      <c r="L86" s="1"/>
      <c r="M86" s="1"/>
      <c r="N86" s="1"/>
      <c r="O86" s="1"/>
      <c r="P86" s="233"/>
      <c r="Q86" s="231"/>
    </row>
    <row r="87" spans="1:17" s="185" customFormat="1" x14ac:dyDescent="0.25">
      <c r="A87" s="144"/>
      <c r="B87" s="144"/>
      <c r="C87" s="144"/>
      <c r="D87" s="150"/>
      <c r="E87" s="231"/>
      <c r="F87" s="190"/>
      <c r="G87" s="190"/>
      <c r="H87" s="237"/>
      <c r="I87" s="233"/>
      <c r="J87" s="1"/>
      <c r="K87" s="1"/>
      <c r="L87" s="1"/>
      <c r="M87" s="1"/>
      <c r="N87" s="1"/>
      <c r="O87" s="1"/>
      <c r="P87" s="233"/>
      <c r="Q87" s="231"/>
    </row>
    <row r="88" spans="1:17" s="185" customFormat="1" x14ac:dyDescent="0.25">
      <c r="A88" s="144"/>
      <c r="B88" s="144"/>
      <c r="C88" s="144"/>
      <c r="D88" s="150"/>
      <c r="E88" s="231"/>
      <c r="F88" s="190"/>
      <c r="G88" s="190"/>
      <c r="H88" s="237"/>
      <c r="I88" s="233"/>
      <c r="J88" s="1"/>
      <c r="K88" s="1"/>
      <c r="L88" s="1"/>
      <c r="M88" s="1"/>
      <c r="N88" s="1"/>
      <c r="O88" s="1"/>
      <c r="P88" s="233"/>
      <c r="Q88" s="231"/>
    </row>
    <row r="89" spans="1:17" s="185" customFormat="1" x14ac:dyDescent="0.25">
      <c r="A89" s="144"/>
      <c r="B89" s="144"/>
      <c r="C89" s="144"/>
      <c r="D89" s="150"/>
      <c r="E89" s="231"/>
      <c r="F89" s="190"/>
      <c r="G89" s="190"/>
      <c r="H89" s="237"/>
      <c r="I89" s="233"/>
      <c r="J89" s="1"/>
      <c r="K89" s="1"/>
      <c r="L89" s="1"/>
      <c r="M89" s="1"/>
      <c r="N89" s="1"/>
      <c r="O89" s="1"/>
      <c r="P89" s="233"/>
      <c r="Q89" s="231"/>
    </row>
    <row r="90" spans="1:17" s="185" customFormat="1" x14ac:dyDescent="0.25">
      <c r="A90" s="144"/>
      <c r="B90" s="144"/>
      <c r="C90" s="144"/>
      <c r="D90" s="150"/>
      <c r="E90" s="231"/>
      <c r="F90" s="190"/>
      <c r="G90" s="190"/>
      <c r="H90" s="237"/>
      <c r="I90" s="233"/>
      <c r="J90" s="1"/>
      <c r="K90" s="1"/>
      <c r="L90" s="1"/>
      <c r="M90" s="1"/>
      <c r="N90" s="1"/>
      <c r="O90" s="1"/>
      <c r="P90" s="233"/>
      <c r="Q90" s="231"/>
    </row>
    <row r="91" spans="1:17" s="185" customFormat="1" x14ac:dyDescent="0.25">
      <c r="A91" s="144"/>
      <c r="B91" s="144"/>
      <c r="C91" s="144"/>
      <c r="D91" s="150"/>
      <c r="E91" s="231"/>
      <c r="F91" s="190"/>
      <c r="G91" s="190"/>
      <c r="H91" s="237"/>
      <c r="I91" s="233"/>
      <c r="J91" s="1"/>
      <c r="K91" s="1"/>
      <c r="L91" s="1"/>
      <c r="M91" s="1"/>
      <c r="N91" s="1"/>
      <c r="O91" s="1"/>
      <c r="P91" s="233"/>
      <c r="Q91" s="231"/>
    </row>
    <row r="92" spans="1:17" s="185" customFormat="1" x14ac:dyDescent="0.25">
      <c r="A92" s="144"/>
      <c r="B92" s="144"/>
      <c r="C92" s="144"/>
      <c r="D92" s="150"/>
      <c r="E92" s="231"/>
      <c r="F92" s="190"/>
      <c r="G92" s="190"/>
      <c r="H92" s="237"/>
      <c r="I92" s="233"/>
      <c r="J92" s="1"/>
      <c r="K92" s="1"/>
      <c r="L92" s="1"/>
      <c r="M92" s="1"/>
      <c r="N92" s="1"/>
      <c r="O92" s="1"/>
      <c r="P92" s="233"/>
      <c r="Q92" s="231"/>
    </row>
    <row r="93" spans="1:17" s="185" customFormat="1" x14ac:dyDescent="0.25">
      <c r="A93" s="144"/>
      <c r="B93" s="144"/>
      <c r="C93" s="144"/>
      <c r="D93" s="150"/>
      <c r="E93" s="231"/>
      <c r="F93" s="190"/>
      <c r="G93" s="190"/>
      <c r="H93" s="237"/>
      <c r="I93" s="233"/>
      <c r="J93" s="1"/>
      <c r="K93" s="1"/>
      <c r="L93" s="1"/>
      <c r="M93" s="1"/>
      <c r="N93" s="1"/>
      <c r="O93" s="1"/>
      <c r="P93" s="233"/>
      <c r="Q93" s="231"/>
    </row>
    <row r="94" spans="1:17" s="185" customFormat="1" x14ac:dyDescent="0.25">
      <c r="A94" s="144"/>
      <c r="B94" s="144"/>
      <c r="C94" s="144"/>
      <c r="D94" s="150"/>
      <c r="E94" s="231"/>
      <c r="F94" s="190"/>
      <c r="G94" s="190"/>
      <c r="H94" s="237"/>
      <c r="I94" s="233"/>
      <c r="J94" s="1"/>
      <c r="K94" s="1"/>
      <c r="L94" s="1"/>
      <c r="M94" s="1"/>
      <c r="N94" s="1"/>
      <c r="O94" s="1"/>
      <c r="P94" s="233"/>
      <c r="Q94" s="231"/>
    </row>
    <row r="95" spans="1:17" s="185" customFormat="1" x14ac:dyDescent="0.25">
      <c r="A95" s="144"/>
      <c r="B95" s="144"/>
      <c r="C95" s="144"/>
      <c r="D95" s="150"/>
      <c r="E95" s="231"/>
      <c r="F95" s="190"/>
      <c r="G95" s="190"/>
      <c r="H95" s="237"/>
      <c r="I95" s="233"/>
      <c r="J95" s="1"/>
      <c r="K95" s="1"/>
      <c r="L95" s="1"/>
      <c r="M95" s="1"/>
      <c r="N95" s="1"/>
      <c r="O95" s="1"/>
      <c r="P95" s="233"/>
      <c r="Q95" s="231"/>
    </row>
    <row r="96" spans="1:17" s="185" customFormat="1" x14ac:dyDescent="0.25">
      <c r="A96" s="144"/>
      <c r="B96" s="144"/>
      <c r="C96" s="144"/>
      <c r="D96" s="150"/>
      <c r="E96" s="231"/>
      <c r="F96" s="190"/>
      <c r="G96" s="190"/>
      <c r="H96" s="237"/>
      <c r="I96" s="233"/>
      <c r="J96" s="1"/>
      <c r="K96" s="1"/>
      <c r="L96" s="1"/>
      <c r="M96" s="1"/>
      <c r="N96" s="1"/>
      <c r="O96" s="1"/>
      <c r="P96" s="233"/>
      <c r="Q96" s="231"/>
    </row>
    <row r="97" spans="1:17" s="185" customFormat="1" x14ac:dyDescent="0.25">
      <c r="A97" s="144"/>
      <c r="B97" s="144"/>
      <c r="C97" s="144"/>
      <c r="D97" s="150"/>
      <c r="E97" s="231"/>
      <c r="F97" s="190"/>
      <c r="G97" s="190"/>
      <c r="H97" s="237"/>
      <c r="I97" s="233"/>
      <c r="J97" s="1"/>
      <c r="K97" s="1"/>
      <c r="L97" s="1"/>
      <c r="M97" s="1"/>
      <c r="N97" s="1"/>
      <c r="O97" s="1"/>
      <c r="P97" s="233"/>
      <c r="Q97" s="231"/>
    </row>
    <row r="98" spans="1:17" s="185" customFormat="1" x14ac:dyDescent="0.25">
      <c r="A98" s="144"/>
      <c r="B98" s="144"/>
      <c r="C98" s="144"/>
      <c r="D98" s="150"/>
      <c r="E98" s="231"/>
      <c r="F98" s="190"/>
      <c r="G98" s="190"/>
      <c r="H98" s="237"/>
      <c r="I98" s="233"/>
      <c r="J98" s="1"/>
      <c r="K98" s="1"/>
      <c r="L98" s="1"/>
      <c r="M98" s="1"/>
      <c r="N98" s="1"/>
      <c r="O98" s="1"/>
      <c r="P98" s="233"/>
      <c r="Q98" s="231"/>
    </row>
    <row r="99" spans="1:17" s="185" customFormat="1" x14ac:dyDescent="0.25">
      <c r="A99" s="144"/>
      <c r="B99" s="144"/>
      <c r="C99" s="144"/>
      <c r="D99" s="150"/>
      <c r="E99" s="231"/>
      <c r="F99" s="190"/>
      <c r="G99" s="190"/>
      <c r="H99" s="237"/>
      <c r="I99" s="233"/>
      <c r="J99" s="1"/>
      <c r="K99" s="1"/>
      <c r="L99" s="1"/>
      <c r="M99" s="1"/>
      <c r="N99" s="1"/>
      <c r="O99" s="1"/>
      <c r="P99" s="233"/>
      <c r="Q99" s="231"/>
    </row>
    <row r="100" spans="1:17" s="185" customFormat="1" x14ac:dyDescent="0.25">
      <c r="A100" s="144"/>
      <c r="B100" s="144"/>
      <c r="C100" s="144"/>
      <c r="D100" s="150"/>
      <c r="E100" s="231"/>
      <c r="F100" s="190"/>
      <c r="G100" s="190"/>
      <c r="H100" s="237"/>
      <c r="I100" s="233"/>
      <c r="J100" s="1"/>
      <c r="K100" s="1"/>
      <c r="L100" s="1"/>
      <c r="M100" s="1"/>
      <c r="N100" s="1"/>
      <c r="O100" s="1"/>
      <c r="P100" s="233"/>
      <c r="Q100" s="231"/>
    </row>
    <row r="101" spans="1:17" s="185" customFormat="1" x14ac:dyDescent="0.25">
      <c r="A101" s="144"/>
      <c r="B101" s="144"/>
      <c r="C101" s="144"/>
      <c r="D101" s="150"/>
      <c r="E101" s="231"/>
      <c r="F101" s="190"/>
      <c r="G101" s="190"/>
      <c r="H101" s="237"/>
      <c r="I101" s="233"/>
      <c r="J101" s="1"/>
      <c r="K101" s="1"/>
      <c r="L101" s="1"/>
      <c r="M101" s="1"/>
      <c r="N101" s="1"/>
      <c r="O101" s="1"/>
      <c r="P101" s="233"/>
      <c r="Q101" s="231"/>
    </row>
    <row r="102" spans="1:17" s="185" customFormat="1" x14ac:dyDescent="0.25">
      <c r="A102" s="144"/>
      <c r="B102" s="144"/>
      <c r="C102" s="144"/>
      <c r="D102" s="150"/>
      <c r="E102" s="231"/>
      <c r="F102" s="190"/>
      <c r="G102" s="190"/>
      <c r="H102" s="237"/>
      <c r="I102" s="233"/>
      <c r="J102" s="1"/>
      <c r="K102" s="1"/>
      <c r="L102" s="1"/>
      <c r="M102" s="1"/>
      <c r="N102" s="1"/>
      <c r="O102" s="1"/>
      <c r="P102" s="233"/>
      <c r="Q102" s="231"/>
    </row>
    <row r="103" spans="1:17" s="185" customFormat="1" x14ac:dyDescent="0.25">
      <c r="A103" s="144"/>
      <c r="B103" s="144"/>
      <c r="C103" s="144"/>
      <c r="D103" s="150"/>
      <c r="E103" s="231"/>
      <c r="F103" s="190"/>
      <c r="G103" s="190"/>
      <c r="H103" s="237"/>
      <c r="I103" s="233"/>
      <c r="J103" s="1"/>
      <c r="K103" s="1"/>
      <c r="L103" s="1"/>
      <c r="M103" s="1"/>
      <c r="N103" s="1"/>
      <c r="O103" s="1"/>
      <c r="P103" s="233"/>
      <c r="Q103" s="231"/>
    </row>
    <row r="104" spans="1:17" s="185" customFormat="1" x14ac:dyDescent="0.25">
      <c r="A104" s="144"/>
      <c r="B104" s="144"/>
      <c r="C104" s="144"/>
      <c r="D104" s="150"/>
      <c r="E104" s="231"/>
      <c r="F104" s="190"/>
      <c r="G104" s="190"/>
      <c r="H104" s="237"/>
      <c r="I104" s="233"/>
      <c r="J104" s="1"/>
      <c r="K104" s="1"/>
      <c r="L104" s="1"/>
      <c r="M104" s="1"/>
      <c r="N104" s="1"/>
      <c r="O104" s="1"/>
      <c r="P104" s="233"/>
      <c r="Q104" s="231"/>
    </row>
    <row r="105" spans="1:17" x14ac:dyDescent="0.25">
      <c r="F105" s="168"/>
      <c r="H105" s="174"/>
    </row>
    <row r="106" spans="1:17" x14ac:dyDescent="0.25">
      <c r="F106" s="168"/>
      <c r="H106" s="174"/>
    </row>
    <row r="107" spans="1:17" x14ac:dyDescent="0.25">
      <c r="F107" s="168"/>
      <c r="H107" s="174"/>
    </row>
    <row r="108" spans="1:17" x14ac:dyDescent="0.25">
      <c r="F108" s="168"/>
      <c r="H108" s="174"/>
    </row>
    <row r="109" spans="1:17" x14ac:dyDescent="0.25">
      <c r="F109" s="168"/>
      <c r="H109" s="174"/>
    </row>
    <row r="110" spans="1:17" x14ac:dyDescent="0.25">
      <c r="F110" s="168"/>
      <c r="H110" s="174"/>
    </row>
    <row r="111" spans="1:17" x14ac:dyDescent="0.25">
      <c r="F111" s="168"/>
      <c r="H111" s="174"/>
    </row>
    <row r="112" spans="1:17" x14ac:dyDescent="0.25">
      <c r="F112" s="168"/>
      <c r="H112" s="174"/>
    </row>
    <row r="113" spans="6:8" x14ac:dyDescent="0.25">
      <c r="F113" s="168"/>
      <c r="H113" s="174"/>
    </row>
    <row r="114" spans="6:8" x14ac:dyDescent="0.25">
      <c r="F114" s="168"/>
      <c r="H114" s="174"/>
    </row>
    <row r="115" spans="6:8" x14ac:dyDescent="0.25">
      <c r="F115" s="168"/>
      <c r="H115" s="174"/>
    </row>
  </sheetData>
  <mergeCells count="1">
    <mergeCell ref="A3:C3"/>
  </mergeCells>
  <conditionalFormatting sqref="G5:H28">
    <cfRule type="containsBlanks" dxfId="5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60E0-F567-4F67-A5DC-59B87E5B0FD9}">
  <sheetPr>
    <pageSetUpPr fitToPage="1"/>
  </sheetPr>
  <dimension ref="A1:Q114"/>
  <sheetViews>
    <sheetView zoomScale="85" zoomScaleNormal="85" zoomScaleSheetLayoutView="85" workbookViewId="0">
      <pane ySplit="4" topLeftCell="A5" activePane="bottomLeft" state="frozen"/>
      <selection activeCell="C31" sqref="C31"/>
      <selection pane="bottomLeft" activeCell="D20" sqref="D20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163" customWidth="1"/>
    <col min="6" max="6" width="15.625" style="169" customWidth="1"/>
    <col min="7" max="8" width="12.625" style="169" customWidth="1"/>
    <col min="9" max="9" width="8.75" style="169" bestFit="1" customWidth="1"/>
    <col min="10" max="13" width="9.375" style="276" bestFit="1" customWidth="1"/>
    <col min="14" max="14" width="9.625" style="275" customWidth="1"/>
    <col min="15" max="15" width="9" style="1"/>
    <col min="16" max="16" width="15.625" style="172" customWidth="1"/>
    <col min="17" max="17" width="31.5" style="163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186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7" t="s">
        <v>503</v>
      </c>
    </row>
    <row r="2" spans="1:17" ht="31.5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164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171"/>
    </row>
    <row r="3" spans="1:17" s="2" customFormat="1" x14ac:dyDescent="0.25">
      <c r="A3" s="312" t="s">
        <v>361</v>
      </c>
      <c r="B3" s="313"/>
      <c r="C3" s="314"/>
      <c r="D3" s="145" t="s">
        <v>367</v>
      </c>
      <c r="E3" s="161"/>
      <c r="F3" s="166"/>
      <c r="G3" s="166"/>
      <c r="H3" s="166"/>
      <c r="I3" s="166"/>
      <c r="J3" s="268"/>
      <c r="K3" s="268"/>
      <c r="L3" s="268"/>
      <c r="M3" s="268"/>
      <c r="N3" s="268"/>
      <c r="O3" s="268"/>
      <c r="P3" s="12"/>
      <c r="Q3" s="258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167"/>
      <c r="J4" s="269"/>
      <c r="K4" s="269"/>
      <c r="L4" s="269"/>
      <c r="M4" s="269"/>
      <c r="N4" s="269"/>
      <c r="O4" s="269"/>
      <c r="P4" s="13">
        <f>SUM(P5:P9)</f>
        <v>0</v>
      </c>
      <c r="Q4" s="259"/>
    </row>
    <row r="5" spans="1:17" s="185" customFormat="1" ht="32.25" thickTop="1" x14ac:dyDescent="0.25">
      <c r="A5" s="7" t="s">
        <v>362</v>
      </c>
      <c r="B5" s="8" t="s">
        <v>279</v>
      </c>
      <c r="C5" s="8" t="s">
        <v>279</v>
      </c>
      <c r="D5" s="147" t="s">
        <v>594</v>
      </c>
      <c r="E5" s="176" t="s">
        <v>0</v>
      </c>
      <c r="F5" s="229">
        <f>G5+H5</f>
        <v>0</v>
      </c>
      <c r="G5" s="177"/>
      <c r="H5" s="177"/>
      <c r="I5" s="178">
        <f>J5+K5+L5+M5+N5+O5</f>
        <v>1</v>
      </c>
      <c r="J5" s="280">
        <v>0</v>
      </c>
      <c r="K5" s="280">
        <v>0</v>
      </c>
      <c r="L5" s="280">
        <v>0</v>
      </c>
      <c r="M5" s="280">
        <v>1</v>
      </c>
      <c r="N5" s="280">
        <v>0</v>
      </c>
      <c r="O5" s="280">
        <v>0</v>
      </c>
      <c r="P5" s="179">
        <f>I5*F5</f>
        <v>0</v>
      </c>
      <c r="Q5" s="260"/>
    </row>
    <row r="6" spans="1:17" s="185" customFormat="1" x14ac:dyDescent="0.25">
      <c r="A6" s="136" t="s">
        <v>363</v>
      </c>
      <c r="B6" s="6" t="s">
        <v>279</v>
      </c>
      <c r="C6" s="6" t="s">
        <v>279</v>
      </c>
      <c r="D6" s="148" t="s">
        <v>595</v>
      </c>
      <c r="E6" s="181" t="s">
        <v>0</v>
      </c>
      <c r="F6" s="230">
        <f t="shared" ref="F6:F9" si="0">G6+H6</f>
        <v>0</v>
      </c>
      <c r="G6" s="182"/>
      <c r="H6" s="182"/>
      <c r="I6" s="183">
        <f>J6+K6+L6+M6+N6+O6</f>
        <v>11</v>
      </c>
      <c r="J6" s="277">
        <v>3</v>
      </c>
      <c r="K6" s="277">
        <v>3</v>
      </c>
      <c r="L6" s="277">
        <v>3</v>
      </c>
      <c r="M6" s="277">
        <v>1</v>
      </c>
      <c r="N6" s="277">
        <v>1</v>
      </c>
      <c r="O6" s="277">
        <v>0</v>
      </c>
      <c r="P6" s="184">
        <f t="shared" ref="P6:P9" si="1">I6*F6</f>
        <v>0</v>
      </c>
      <c r="Q6" s="248"/>
    </row>
    <row r="7" spans="1:17" s="185" customFormat="1" x14ac:dyDescent="0.25">
      <c r="A7" s="136" t="s">
        <v>364</v>
      </c>
      <c r="B7" s="6" t="s">
        <v>279</v>
      </c>
      <c r="C7" s="6" t="s">
        <v>279</v>
      </c>
      <c r="D7" s="148" t="s">
        <v>596</v>
      </c>
      <c r="E7" s="181" t="s">
        <v>0</v>
      </c>
      <c r="F7" s="230">
        <f t="shared" si="0"/>
        <v>0</v>
      </c>
      <c r="G7" s="182"/>
      <c r="H7" s="182"/>
      <c r="I7" s="183">
        <f t="shared" ref="I7:I9" si="2">J7+K7+L7+M7+N7+O7</f>
        <v>34</v>
      </c>
      <c r="J7" s="278">
        <v>9</v>
      </c>
      <c r="K7" s="278">
        <v>8</v>
      </c>
      <c r="L7" s="278">
        <v>9</v>
      </c>
      <c r="M7" s="278">
        <v>4</v>
      </c>
      <c r="N7" s="278">
        <v>4</v>
      </c>
      <c r="O7" s="278">
        <v>0</v>
      </c>
      <c r="P7" s="184">
        <f t="shared" si="1"/>
        <v>0</v>
      </c>
      <c r="Q7" s="248"/>
    </row>
    <row r="8" spans="1:17" s="185" customFormat="1" x14ac:dyDescent="0.25">
      <c r="A8" s="9" t="s">
        <v>365</v>
      </c>
      <c r="B8" s="6" t="s">
        <v>279</v>
      </c>
      <c r="C8" s="6" t="s">
        <v>279</v>
      </c>
      <c r="D8" s="148" t="s">
        <v>294</v>
      </c>
      <c r="E8" s="181" t="s">
        <v>67</v>
      </c>
      <c r="F8" s="230">
        <f t="shared" si="0"/>
        <v>0</v>
      </c>
      <c r="G8" s="182"/>
      <c r="H8" s="182"/>
      <c r="I8" s="183">
        <f t="shared" si="2"/>
        <v>2</v>
      </c>
      <c r="J8" s="279">
        <v>0.4</v>
      </c>
      <c r="K8" s="279">
        <v>0.4</v>
      </c>
      <c r="L8" s="279">
        <v>0.4</v>
      </c>
      <c r="M8" s="279">
        <v>0.4</v>
      </c>
      <c r="N8" s="279">
        <v>0.4</v>
      </c>
      <c r="O8" s="279">
        <v>0</v>
      </c>
      <c r="P8" s="184">
        <f t="shared" si="1"/>
        <v>0</v>
      </c>
      <c r="Q8" s="248"/>
    </row>
    <row r="9" spans="1:17" s="185" customFormat="1" ht="16.5" thickBot="1" x14ac:dyDescent="0.3">
      <c r="A9" s="137" t="s">
        <v>366</v>
      </c>
      <c r="B9" s="11" t="s">
        <v>279</v>
      </c>
      <c r="C9" s="11" t="s">
        <v>279</v>
      </c>
      <c r="D9" s="156" t="s">
        <v>131</v>
      </c>
      <c r="E9" s="186" t="s">
        <v>66</v>
      </c>
      <c r="F9" s="187">
        <f t="shared" si="0"/>
        <v>0</v>
      </c>
      <c r="G9" s="187"/>
      <c r="H9" s="187"/>
      <c r="I9" s="188">
        <f t="shared" si="2"/>
        <v>950</v>
      </c>
      <c r="J9" s="282">
        <v>250</v>
      </c>
      <c r="K9" s="282">
        <v>300</v>
      </c>
      <c r="L9" s="282">
        <v>200</v>
      </c>
      <c r="M9" s="282">
        <v>100</v>
      </c>
      <c r="N9" s="282">
        <v>100</v>
      </c>
      <c r="O9" s="282">
        <v>0</v>
      </c>
      <c r="P9" s="189">
        <f t="shared" si="1"/>
        <v>0</v>
      </c>
      <c r="Q9" s="249"/>
    </row>
    <row r="10" spans="1:17" s="185" customFormat="1" ht="16.5" thickTop="1" x14ac:dyDescent="0.25">
      <c r="A10" s="144"/>
      <c r="B10" s="144"/>
      <c r="C10" s="144"/>
      <c r="D10" s="150"/>
      <c r="E10" s="231"/>
      <c r="F10" s="190"/>
      <c r="G10" s="190"/>
      <c r="H10" s="190"/>
      <c r="I10" s="232"/>
      <c r="J10" s="274"/>
      <c r="K10" s="274"/>
      <c r="L10" s="274"/>
      <c r="M10" s="274"/>
      <c r="N10" s="275"/>
      <c r="O10" s="1"/>
      <c r="P10" s="233"/>
      <c r="Q10" s="231"/>
    </row>
    <row r="11" spans="1:17" s="185" customFormat="1" x14ac:dyDescent="0.25">
      <c r="A11" s="144"/>
      <c r="B11" s="144"/>
      <c r="C11" s="144"/>
      <c r="D11" s="150"/>
      <c r="E11" s="231"/>
      <c r="F11" s="190"/>
      <c r="G11" s="190"/>
      <c r="H11" s="190"/>
      <c r="I11" s="191"/>
      <c r="J11" s="274"/>
      <c r="K11" s="274"/>
      <c r="L11" s="274"/>
      <c r="M11" s="274"/>
      <c r="N11" s="275"/>
      <c r="O11" s="1"/>
      <c r="P11" s="233"/>
      <c r="Q11" s="231"/>
    </row>
    <row r="12" spans="1:17" s="185" customFormat="1" x14ac:dyDescent="0.25">
      <c r="A12" s="144"/>
      <c r="B12" s="144"/>
      <c r="C12" s="144"/>
      <c r="D12" s="150"/>
      <c r="E12" s="231"/>
      <c r="F12" s="190"/>
      <c r="G12" s="190"/>
      <c r="H12" s="190"/>
      <c r="I12" s="191"/>
      <c r="J12" s="276"/>
      <c r="K12" s="276"/>
      <c r="L12" s="276"/>
      <c r="M12" s="276"/>
      <c r="N12" s="275"/>
      <c r="O12" s="1"/>
      <c r="P12" s="233"/>
      <c r="Q12" s="231"/>
    </row>
    <row r="13" spans="1:17" s="185" customFormat="1" x14ac:dyDescent="0.25">
      <c r="A13" s="144"/>
      <c r="B13" s="144"/>
      <c r="C13" s="144"/>
      <c r="D13" s="150"/>
      <c r="E13" s="231"/>
      <c r="F13" s="190"/>
      <c r="G13" s="190"/>
      <c r="H13" s="190"/>
      <c r="I13" s="191"/>
      <c r="J13" s="276"/>
      <c r="K13" s="276"/>
      <c r="L13" s="276"/>
      <c r="M13" s="276"/>
      <c r="N13" s="275"/>
      <c r="O13" s="1"/>
      <c r="P13" s="233"/>
      <c r="Q13" s="231"/>
    </row>
    <row r="14" spans="1:17" s="185" customFormat="1" x14ac:dyDescent="0.25">
      <c r="A14" s="144"/>
      <c r="B14" s="144"/>
      <c r="C14" s="144"/>
      <c r="D14" s="150"/>
      <c r="E14" s="231"/>
      <c r="F14" s="190"/>
      <c r="G14" s="190"/>
      <c r="H14" s="190"/>
      <c r="I14" s="191"/>
      <c r="J14" s="276"/>
      <c r="K14" s="276"/>
      <c r="L14" s="276"/>
      <c r="M14" s="276"/>
      <c r="N14" s="275"/>
      <c r="O14" s="1"/>
      <c r="P14" s="233"/>
      <c r="Q14" s="231"/>
    </row>
    <row r="15" spans="1:17" s="185" customFormat="1" x14ac:dyDescent="0.25">
      <c r="A15" s="144"/>
      <c r="B15" s="144"/>
      <c r="C15" s="144"/>
      <c r="D15" s="150"/>
      <c r="E15" s="231"/>
      <c r="F15" s="190"/>
      <c r="G15" s="190"/>
      <c r="H15" s="190"/>
      <c r="I15" s="191"/>
      <c r="J15" s="276"/>
      <c r="K15" s="276"/>
      <c r="L15" s="276"/>
      <c r="M15" s="276"/>
      <c r="N15" s="275"/>
      <c r="O15" s="1"/>
      <c r="P15" s="233"/>
      <c r="Q15" s="231"/>
    </row>
    <row r="16" spans="1:17" s="185" customFormat="1" x14ac:dyDescent="0.25">
      <c r="A16" s="144"/>
      <c r="B16" s="144"/>
      <c r="C16" s="144"/>
      <c r="D16" s="150"/>
      <c r="E16" s="231"/>
      <c r="F16" s="190"/>
      <c r="G16" s="190"/>
      <c r="H16" s="190"/>
      <c r="I16" s="191"/>
      <c r="J16" s="276"/>
      <c r="K16" s="276"/>
      <c r="L16" s="276"/>
      <c r="M16" s="276"/>
      <c r="N16" s="275"/>
      <c r="O16" s="1"/>
      <c r="P16" s="233"/>
      <c r="Q16" s="231"/>
    </row>
    <row r="17" spans="1:17" s="185" customFormat="1" x14ac:dyDescent="0.25">
      <c r="A17" s="144"/>
      <c r="B17" s="144"/>
      <c r="C17" s="144"/>
      <c r="D17" s="150"/>
      <c r="E17" s="231"/>
      <c r="F17" s="190"/>
      <c r="G17" s="190"/>
      <c r="H17" s="190"/>
      <c r="I17" s="191"/>
      <c r="J17" s="276"/>
      <c r="K17" s="276"/>
      <c r="L17" s="276"/>
      <c r="M17" s="276"/>
      <c r="N17" s="275"/>
      <c r="O17" s="1"/>
      <c r="P17" s="233"/>
      <c r="Q17" s="231"/>
    </row>
    <row r="18" spans="1:17" s="185" customFormat="1" x14ac:dyDescent="0.25">
      <c r="A18" s="144"/>
      <c r="B18" s="144"/>
      <c r="C18" s="144"/>
      <c r="D18" s="150"/>
      <c r="E18" s="231"/>
      <c r="F18" s="190"/>
      <c r="G18" s="190"/>
      <c r="H18" s="190"/>
      <c r="I18" s="191"/>
      <c r="J18" s="276"/>
      <c r="K18" s="276"/>
      <c r="L18" s="276"/>
      <c r="M18" s="276"/>
      <c r="N18" s="275"/>
      <c r="O18" s="1"/>
      <c r="P18" s="233"/>
      <c r="Q18" s="231"/>
    </row>
    <row r="19" spans="1:17" s="185" customFormat="1" x14ac:dyDescent="0.25">
      <c r="A19" s="144"/>
      <c r="B19" s="144"/>
      <c r="C19" s="144"/>
      <c r="D19" s="150"/>
      <c r="E19" s="231"/>
      <c r="F19" s="190"/>
      <c r="G19" s="190"/>
      <c r="H19" s="190"/>
      <c r="I19" s="191"/>
      <c r="J19" s="276"/>
      <c r="K19" s="276"/>
      <c r="L19" s="276"/>
      <c r="M19" s="276"/>
      <c r="N19" s="275"/>
      <c r="O19" s="1"/>
      <c r="P19" s="233"/>
      <c r="Q19" s="231"/>
    </row>
    <row r="20" spans="1:17" s="185" customFormat="1" x14ac:dyDescent="0.25">
      <c r="A20" s="144"/>
      <c r="B20" s="144"/>
      <c r="C20" s="144"/>
      <c r="D20" s="150"/>
      <c r="E20" s="231"/>
      <c r="F20" s="190"/>
      <c r="G20" s="190"/>
      <c r="H20" s="190"/>
      <c r="I20" s="191"/>
      <c r="J20" s="276"/>
      <c r="K20" s="276"/>
      <c r="L20" s="276"/>
      <c r="M20" s="276"/>
      <c r="N20" s="275"/>
      <c r="O20" s="1"/>
      <c r="P20" s="233"/>
      <c r="Q20" s="231"/>
    </row>
    <row r="21" spans="1:17" s="185" customFormat="1" x14ac:dyDescent="0.25">
      <c r="A21" s="144"/>
      <c r="B21" s="144"/>
      <c r="C21" s="144"/>
      <c r="D21" s="150"/>
      <c r="E21" s="231"/>
      <c r="F21" s="190"/>
      <c r="G21" s="190"/>
      <c r="H21" s="190"/>
      <c r="I21" s="191"/>
      <c r="J21" s="276"/>
      <c r="K21" s="276"/>
      <c r="L21" s="276"/>
      <c r="M21" s="276"/>
      <c r="N21" s="275"/>
      <c r="O21" s="1"/>
      <c r="P21" s="233"/>
      <c r="Q21" s="231"/>
    </row>
    <row r="22" spans="1:17" s="185" customFormat="1" x14ac:dyDescent="0.25">
      <c r="A22" s="144"/>
      <c r="B22" s="144"/>
      <c r="C22" s="144"/>
      <c r="D22" s="150"/>
      <c r="E22" s="231"/>
      <c r="F22" s="190"/>
      <c r="G22" s="190"/>
      <c r="H22" s="190"/>
      <c r="I22" s="191"/>
      <c r="J22" s="276"/>
      <c r="K22" s="276"/>
      <c r="L22" s="276"/>
      <c r="M22" s="276"/>
      <c r="N22" s="275"/>
      <c r="O22" s="1"/>
      <c r="P22" s="233"/>
      <c r="Q22" s="231"/>
    </row>
    <row r="23" spans="1:17" s="185" customFormat="1" x14ac:dyDescent="0.25">
      <c r="A23" s="144"/>
      <c r="B23" s="144"/>
      <c r="C23" s="144"/>
      <c r="D23" s="150"/>
      <c r="E23" s="231"/>
      <c r="F23" s="190"/>
      <c r="G23" s="190"/>
      <c r="H23" s="190"/>
      <c r="I23" s="191"/>
      <c r="J23" s="276"/>
      <c r="K23" s="276"/>
      <c r="L23" s="276"/>
      <c r="M23" s="276"/>
      <c r="N23" s="275"/>
      <c r="O23" s="1"/>
      <c r="P23" s="233"/>
      <c r="Q23" s="231"/>
    </row>
    <row r="24" spans="1:17" s="185" customFormat="1" x14ac:dyDescent="0.25">
      <c r="A24" s="144"/>
      <c r="B24" s="144"/>
      <c r="C24" s="144"/>
      <c r="D24" s="150"/>
      <c r="E24" s="231"/>
      <c r="F24" s="190"/>
      <c r="G24" s="190"/>
      <c r="H24" s="190"/>
      <c r="I24" s="191"/>
      <c r="J24" s="276"/>
      <c r="K24" s="276"/>
      <c r="L24" s="276"/>
      <c r="M24" s="276"/>
      <c r="N24" s="275"/>
      <c r="O24" s="1"/>
      <c r="P24" s="233"/>
      <c r="Q24" s="231"/>
    </row>
    <row r="25" spans="1:17" s="185" customFormat="1" x14ac:dyDescent="0.25">
      <c r="A25" s="144"/>
      <c r="B25" s="144"/>
      <c r="C25" s="144"/>
      <c r="D25" s="150"/>
      <c r="E25" s="231"/>
      <c r="F25" s="190"/>
      <c r="G25" s="190"/>
      <c r="H25" s="190"/>
      <c r="I25" s="191"/>
      <c r="J25" s="276"/>
      <c r="K25" s="276"/>
      <c r="L25" s="276"/>
      <c r="M25" s="276"/>
      <c r="N25" s="275"/>
      <c r="O25" s="1"/>
      <c r="P25" s="233"/>
      <c r="Q25" s="231"/>
    </row>
    <row r="26" spans="1:17" s="185" customFormat="1" x14ac:dyDescent="0.25">
      <c r="A26" s="144"/>
      <c r="B26" s="144"/>
      <c r="C26" s="144"/>
      <c r="D26" s="150"/>
      <c r="E26" s="231"/>
      <c r="F26" s="190"/>
      <c r="G26" s="190"/>
      <c r="H26" s="190"/>
      <c r="I26" s="191"/>
      <c r="J26" s="276"/>
      <c r="K26" s="276"/>
      <c r="L26" s="276"/>
      <c r="M26" s="276"/>
      <c r="N26" s="275"/>
      <c r="O26" s="1"/>
      <c r="P26" s="233"/>
      <c r="Q26" s="231"/>
    </row>
    <row r="27" spans="1:17" s="185" customFormat="1" x14ac:dyDescent="0.25">
      <c r="A27" s="144"/>
      <c r="B27" s="144"/>
      <c r="C27" s="144"/>
      <c r="D27" s="150"/>
      <c r="E27" s="231"/>
      <c r="F27" s="190"/>
      <c r="G27" s="190"/>
      <c r="H27" s="190"/>
      <c r="I27" s="191"/>
      <c r="J27" s="276"/>
      <c r="K27" s="276"/>
      <c r="L27" s="276"/>
      <c r="M27" s="276"/>
      <c r="N27" s="275"/>
      <c r="O27" s="1"/>
      <c r="P27" s="233"/>
      <c r="Q27" s="231"/>
    </row>
    <row r="28" spans="1:17" s="185" customFormat="1" x14ac:dyDescent="0.25">
      <c r="A28" s="144"/>
      <c r="B28" s="144"/>
      <c r="C28" s="144"/>
      <c r="D28" s="150"/>
      <c r="E28" s="231"/>
      <c r="F28" s="190"/>
      <c r="G28" s="190"/>
      <c r="H28" s="190"/>
      <c r="I28" s="191"/>
      <c r="J28" s="276"/>
      <c r="K28" s="276"/>
      <c r="L28" s="276"/>
      <c r="M28" s="276"/>
      <c r="N28" s="275"/>
      <c r="O28" s="1"/>
      <c r="P28" s="233"/>
      <c r="Q28" s="231"/>
    </row>
    <row r="29" spans="1:17" s="185" customFormat="1" x14ac:dyDescent="0.25">
      <c r="A29" s="144"/>
      <c r="B29" s="144"/>
      <c r="C29" s="144"/>
      <c r="D29" s="150"/>
      <c r="E29" s="231"/>
      <c r="F29" s="190"/>
      <c r="G29" s="190"/>
      <c r="H29" s="190"/>
      <c r="I29" s="191"/>
      <c r="J29" s="276"/>
      <c r="K29" s="276"/>
      <c r="L29" s="276"/>
      <c r="M29" s="276"/>
      <c r="N29" s="275"/>
      <c r="O29" s="1"/>
      <c r="P29" s="233"/>
      <c r="Q29" s="231"/>
    </row>
    <row r="30" spans="1:17" s="185" customFormat="1" x14ac:dyDescent="0.25">
      <c r="A30" s="144"/>
      <c r="B30" s="144"/>
      <c r="C30" s="144"/>
      <c r="D30" s="150"/>
      <c r="E30" s="231"/>
      <c r="F30" s="190"/>
      <c r="G30" s="190"/>
      <c r="H30" s="190"/>
      <c r="I30" s="191"/>
      <c r="J30" s="276"/>
      <c r="K30" s="276"/>
      <c r="L30" s="276"/>
      <c r="M30" s="276"/>
      <c r="N30" s="275"/>
      <c r="O30" s="1"/>
      <c r="P30" s="233"/>
      <c r="Q30" s="231"/>
    </row>
    <row r="31" spans="1:17" s="185" customFormat="1" x14ac:dyDescent="0.25">
      <c r="A31" s="144"/>
      <c r="B31" s="144"/>
      <c r="C31" s="144"/>
      <c r="D31" s="150"/>
      <c r="E31" s="231"/>
      <c r="F31" s="190"/>
      <c r="G31" s="190"/>
      <c r="H31" s="190"/>
      <c r="I31" s="191"/>
      <c r="J31" s="276"/>
      <c r="K31" s="276"/>
      <c r="L31" s="276"/>
      <c r="M31" s="276"/>
      <c r="N31" s="275"/>
      <c r="O31" s="1"/>
      <c r="P31" s="233"/>
      <c r="Q31" s="231"/>
    </row>
    <row r="32" spans="1:17" s="185" customFormat="1" x14ac:dyDescent="0.25">
      <c r="A32" s="144"/>
      <c r="B32" s="144"/>
      <c r="C32" s="144"/>
      <c r="D32" s="150"/>
      <c r="E32" s="231"/>
      <c r="F32" s="190"/>
      <c r="G32" s="190"/>
      <c r="H32" s="190"/>
      <c r="I32" s="191"/>
      <c r="J32" s="276"/>
      <c r="K32" s="276"/>
      <c r="L32" s="276"/>
      <c r="M32" s="276"/>
      <c r="N32" s="275"/>
      <c r="O32" s="1"/>
      <c r="P32" s="233"/>
      <c r="Q32" s="231"/>
    </row>
    <row r="33" spans="1:17" s="185" customFormat="1" x14ac:dyDescent="0.25">
      <c r="A33" s="144"/>
      <c r="B33" s="144"/>
      <c r="C33" s="144"/>
      <c r="D33" s="150"/>
      <c r="E33" s="231"/>
      <c r="F33" s="190"/>
      <c r="G33" s="190"/>
      <c r="H33" s="190"/>
      <c r="I33" s="191"/>
      <c r="J33" s="276"/>
      <c r="K33" s="276"/>
      <c r="L33" s="276"/>
      <c r="M33" s="276"/>
      <c r="N33" s="275"/>
      <c r="O33" s="1"/>
      <c r="P33" s="233"/>
      <c r="Q33" s="231"/>
    </row>
    <row r="34" spans="1:17" s="185" customFormat="1" x14ac:dyDescent="0.25">
      <c r="A34" s="144"/>
      <c r="B34" s="144"/>
      <c r="C34" s="144"/>
      <c r="D34" s="150"/>
      <c r="E34" s="231"/>
      <c r="F34" s="190"/>
      <c r="G34" s="190"/>
      <c r="H34" s="190"/>
      <c r="I34" s="191"/>
      <c r="J34" s="276"/>
      <c r="K34" s="276"/>
      <c r="L34" s="276"/>
      <c r="M34" s="276"/>
      <c r="N34" s="275"/>
      <c r="O34" s="1"/>
      <c r="P34" s="233"/>
      <c r="Q34" s="231"/>
    </row>
    <row r="35" spans="1:17" s="185" customFormat="1" x14ac:dyDescent="0.25">
      <c r="A35" s="144"/>
      <c r="B35" s="144"/>
      <c r="C35" s="144"/>
      <c r="D35" s="150"/>
      <c r="E35" s="231"/>
      <c r="F35" s="190"/>
      <c r="G35" s="190"/>
      <c r="H35" s="190"/>
      <c r="I35" s="191"/>
      <c r="J35" s="276"/>
      <c r="K35" s="276"/>
      <c r="L35" s="276"/>
      <c r="M35" s="276"/>
      <c r="N35" s="275"/>
      <c r="O35" s="1"/>
      <c r="P35" s="233"/>
      <c r="Q35" s="231"/>
    </row>
    <row r="36" spans="1:17" s="185" customFormat="1" x14ac:dyDescent="0.25">
      <c r="A36" s="144"/>
      <c r="B36" s="144"/>
      <c r="C36" s="144"/>
      <c r="D36" s="150"/>
      <c r="E36" s="231"/>
      <c r="F36" s="190"/>
      <c r="G36" s="190"/>
      <c r="H36" s="190"/>
      <c r="I36" s="191"/>
      <c r="J36" s="276"/>
      <c r="K36" s="276"/>
      <c r="L36" s="276"/>
      <c r="M36" s="276"/>
      <c r="N36" s="275"/>
      <c r="O36" s="1"/>
      <c r="P36" s="233"/>
      <c r="Q36" s="231"/>
    </row>
    <row r="37" spans="1:17" s="185" customFormat="1" x14ac:dyDescent="0.25">
      <c r="A37" s="144"/>
      <c r="B37" s="144"/>
      <c r="C37" s="144"/>
      <c r="D37" s="150"/>
      <c r="E37" s="231"/>
      <c r="F37" s="190"/>
      <c r="G37" s="190"/>
      <c r="H37" s="190"/>
      <c r="I37" s="191"/>
      <c r="J37" s="276"/>
      <c r="K37" s="276"/>
      <c r="L37" s="276"/>
      <c r="M37" s="276"/>
      <c r="N37" s="275"/>
      <c r="O37" s="1"/>
      <c r="P37" s="233"/>
      <c r="Q37" s="231"/>
    </row>
    <row r="38" spans="1:17" s="185" customFormat="1" x14ac:dyDescent="0.25">
      <c r="A38" s="144"/>
      <c r="B38" s="144"/>
      <c r="C38" s="144"/>
      <c r="D38" s="150"/>
      <c r="E38" s="231"/>
      <c r="F38" s="190"/>
      <c r="G38" s="190"/>
      <c r="H38" s="190"/>
      <c r="I38" s="191"/>
      <c r="J38" s="276"/>
      <c r="K38" s="276"/>
      <c r="L38" s="276"/>
      <c r="M38" s="276"/>
      <c r="N38" s="275"/>
      <c r="O38" s="1"/>
      <c r="P38" s="233"/>
      <c r="Q38" s="231"/>
    </row>
    <row r="39" spans="1:17" s="185" customFormat="1" x14ac:dyDescent="0.25">
      <c r="A39" s="144"/>
      <c r="B39" s="144"/>
      <c r="C39" s="144"/>
      <c r="D39" s="150"/>
      <c r="E39" s="231"/>
      <c r="F39" s="190"/>
      <c r="G39" s="190"/>
      <c r="H39" s="190"/>
      <c r="I39" s="191"/>
      <c r="J39" s="276"/>
      <c r="K39" s="276"/>
      <c r="L39" s="276"/>
      <c r="M39" s="276"/>
      <c r="N39" s="275"/>
      <c r="O39" s="1"/>
      <c r="P39" s="233"/>
      <c r="Q39" s="231"/>
    </row>
    <row r="40" spans="1:17" s="185" customFormat="1" x14ac:dyDescent="0.25">
      <c r="A40" s="144"/>
      <c r="B40" s="144"/>
      <c r="C40" s="144"/>
      <c r="D40" s="150"/>
      <c r="E40" s="231"/>
      <c r="F40" s="190"/>
      <c r="G40" s="190"/>
      <c r="H40" s="190"/>
      <c r="I40" s="191"/>
      <c r="J40" s="276"/>
      <c r="K40" s="276"/>
      <c r="L40" s="276"/>
      <c r="M40" s="276"/>
      <c r="N40" s="275"/>
      <c r="O40" s="1"/>
      <c r="P40" s="233"/>
      <c r="Q40" s="231"/>
    </row>
    <row r="41" spans="1:17" s="185" customFormat="1" x14ac:dyDescent="0.25">
      <c r="A41" s="144"/>
      <c r="B41" s="144"/>
      <c r="C41" s="144"/>
      <c r="D41" s="150"/>
      <c r="E41" s="231"/>
      <c r="F41" s="190"/>
      <c r="G41" s="190"/>
      <c r="H41" s="190"/>
      <c r="I41" s="191"/>
      <c r="J41" s="276"/>
      <c r="K41" s="276"/>
      <c r="L41" s="276"/>
      <c r="M41" s="276"/>
      <c r="N41" s="275"/>
      <c r="O41" s="1"/>
      <c r="P41" s="233"/>
      <c r="Q41" s="231"/>
    </row>
    <row r="42" spans="1:17" s="185" customFormat="1" x14ac:dyDescent="0.25">
      <c r="A42" s="144"/>
      <c r="B42" s="144"/>
      <c r="C42" s="144"/>
      <c r="D42" s="150"/>
      <c r="E42" s="231"/>
      <c r="F42" s="190"/>
      <c r="G42" s="190"/>
      <c r="H42" s="190"/>
      <c r="I42" s="191"/>
      <c r="J42" s="276"/>
      <c r="K42" s="276"/>
      <c r="L42" s="276"/>
      <c r="M42" s="276"/>
      <c r="N42" s="275"/>
      <c r="O42" s="1"/>
      <c r="P42" s="233"/>
      <c r="Q42" s="231"/>
    </row>
    <row r="43" spans="1:17" s="185" customFormat="1" x14ac:dyDescent="0.25">
      <c r="A43" s="144"/>
      <c r="B43" s="144"/>
      <c r="C43" s="144"/>
      <c r="D43" s="150"/>
      <c r="E43" s="231"/>
      <c r="F43" s="190"/>
      <c r="G43" s="190"/>
      <c r="H43" s="190"/>
      <c r="I43" s="191"/>
      <c r="J43" s="276"/>
      <c r="K43" s="276"/>
      <c r="L43" s="276"/>
      <c r="M43" s="276"/>
      <c r="N43" s="275"/>
      <c r="O43" s="1"/>
      <c r="P43" s="233"/>
      <c r="Q43" s="231"/>
    </row>
    <row r="44" spans="1:17" s="185" customFormat="1" x14ac:dyDescent="0.25">
      <c r="A44" s="144"/>
      <c r="B44" s="144"/>
      <c r="C44" s="144"/>
      <c r="D44" s="150"/>
      <c r="E44" s="231"/>
      <c r="F44" s="190"/>
      <c r="G44" s="190"/>
      <c r="H44" s="190"/>
      <c r="I44" s="191"/>
      <c r="J44" s="276"/>
      <c r="K44" s="276"/>
      <c r="L44" s="276"/>
      <c r="M44" s="276"/>
      <c r="N44" s="275"/>
      <c r="O44" s="1"/>
      <c r="P44" s="233"/>
      <c r="Q44" s="231"/>
    </row>
    <row r="45" spans="1:17" s="185" customFormat="1" x14ac:dyDescent="0.25">
      <c r="A45" s="144"/>
      <c r="B45" s="144"/>
      <c r="C45" s="144"/>
      <c r="D45" s="150"/>
      <c r="E45" s="231"/>
      <c r="F45" s="190"/>
      <c r="G45" s="190"/>
      <c r="H45" s="190"/>
      <c r="I45" s="191"/>
      <c r="J45" s="276"/>
      <c r="K45" s="276"/>
      <c r="L45" s="276"/>
      <c r="M45" s="276"/>
      <c r="N45" s="275"/>
      <c r="O45" s="1"/>
      <c r="P45" s="233"/>
      <c r="Q45" s="231"/>
    </row>
    <row r="46" spans="1:17" s="185" customFormat="1" x14ac:dyDescent="0.25">
      <c r="A46" s="144"/>
      <c r="B46" s="144"/>
      <c r="C46" s="144"/>
      <c r="D46" s="150"/>
      <c r="E46" s="231"/>
      <c r="F46" s="190"/>
      <c r="G46" s="190"/>
      <c r="H46" s="190"/>
      <c r="I46" s="191"/>
      <c r="J46" s="276"/>
      <c r="K46" s="276"/>
      <c r="L46" s="276"/>
      <c r="M46" s="276"/>
      <c r="N46" s="275"/>
      <c r="O46" s="1"/>
      <c r="P46" s="233"/>
      <c r="Q46" s="231"/>
    </row>
    <row r="47" spans="1:17" s="185" customFormat="1" x14ac:dyDescent="0.25">
      <c r="A47" s="144"/>
      <c r="B47" s="144"/>
      <c r="C47" s="144"/>
      <c r="D47" s="150"/>
      <c r="E47" s="231"/>
      <c r="F47" s="190"/>
      <c r="G47" s="190"/>
      <c r="H47" s="190"/>
      <c r="I47" s="191"/>
      <c r="J47" s="276"/>
      <c r="K47" s="276"/>
      <c r="L47" s="276"/>
      <c r="M47" s="276"/>
      <c r="N47" s="275"/>
      <c r="O47" s="1"/>
      <c r="P47" s="233"/>
      <c r="Q47" s="231"/>
    </row>
    <row r="48" spans="1:17" s="185" customFormat="1" x14ac:dyDescent="0.25">
      <c r="A48" s="144"/>
      <c r="B48" s="144"/>
      <c r="C48" s="144"/>
      <c r="D48" s="150"/>
      <c r="E48" s="231"/>
      <c r="F48" s="190"/>
      <c r="G48" s="190"/>
      <c r="H48" s="190"/>
      <c r="I48" s="191"/>
      <c r="J48" s="276"/>
      <c r="K48" s="276"/>
      <c r="L48" s="276"/>
      <c r="M48" s="276"/>
      <c r="N48" s="275"/>
      <c r="O48" s="1"/>
      <c r="P48" s="233"/>
      <c r="Q48" s="231"/>
    </row>
    <row r="49" spans="1:17" s="185" customFormat="1" x14ac:dyDescent="0.25">
      <c r="A49" s="144"/>
      <c r="B49" s="144"/>
      <c r="C49" s="144"/>
      <c r="D49" s="150"/>
      <c r="E49" s="231"/>
      <c r="F49" s="190"/>
      <c r="G49" s="190"/>
      <c r="H49" s="190"/>
      <c r="I49" s="191"/>
      <c r="J49" s="276"/>
      <c r="K49" s="276"/>
      <c r="L49" s="276"/>
      <c r="M49" s="276"/>
      <c r="N49" s="275"/>
      <c r="O49" s="1"/>
      <c r="P49" s="233"/>
      <c r="Q49" s="231"/>
    </row>
    <row r="50" spans="1:17" s="185" customFormat="1" x14ac:dyDescent="0.25">
      <c r="A50" s="144"/>
      <c r="B50" s="144"/>
      <c r="C50" s="144"/>
      <c r="D50" s="150"/>
      <c r="E50" s="231"/>
      <c r="F50" s="190"/>
      <c r="G50" s="190"/>
      <c r="H50" s="190"/>
      <c r="I50" s="191"/>
      <c r="J50" s="276"/>
      <c r="K50" s="276"/>
      <c r="L50" s="276"/>
      <c r="M50" s="276"/>
      <c r="N50" s="275"/>
      <c r="O50" s="1"/>
      <c r="P50" s="233"/>
      <c r="Q50" s="231"/>
    </row>
    <row r="51" spans="1:17" s="185" customFormat="1" x14ac:dyDescent="0.25">
      <c r="A51" s="144"/>
      <c r="B51" s="144"/>
      <c r="C51" s="144"/>
      <c r="D51" s="150"/>
      <c r="E51" s="231"/>
      <c r="F51" s="190"/>
      <c r="G51" s="190"/>
      <c r="H51" s="190"/>
      <c r="I51" s="191"/>
      <c r="J51" s="276"/>
      <c r="K51" s="276"/>
      <c r="L51" s="276"/>
      <c r="M51" s="276"/>
      <c r="N51" s="275"/>
      <c r="O51" s="1"/>
      <c r="P51" s="233"/>
      <c r="Q51" s="231"/>
    </row>
    <row r="52" spans="1:17" s="185" customFormat="1" x14ac:dyDescent="0.25">
      <c r="A52" s="144"/>
      <c r="B52" s="144"/>
      <c r="C52" s="144"/>
      <c r="D52" s="150"/>
      <c r="E52" s="231"/>
      <c r="F52" s="190"/>
      <c r="G52" s="190"/>
      <c r="H52" s="190"/>
      <c r="I52" s="191"/>
      <c r="J52" s="276"/>
      <c r="K52" s="276"/>
      <c r="L52" s="276"/>
      <c r="M52" s="276"/>
      <c r="N52" s="275"/>
      <c r="O52" s="1"/>
      <c r="P52" s="233"/>
      <c r="Q52" s="231"/>
    </row>
    <row r="53" spans="1:17" s="185" customFormat="1" x14ac:dyDescent="0.25">
      <c r="A53" s="144"/>
      <c r="B53" s="144"/>
      <c r="C53" s="144"/>
      <c r="D53" s="150"/>
      <c r="E53" s="231"/>
      <c r="F53" s="190"/>
      <c r="G53" s="190"/>
      <c r="H53" s="190"/>
      <c r="I53" s="191"/>
      <c r="J53" s="276"/>
      <c r="K53" s="276"/>
      <c r="L53" s="276"/>
      <c r="M53" s="276"/>
      <c r="N53" s="275"/>
      <c r="O53" s="1"/>
      <c r="P53" s="233"/>
      <c r="Q53" s="231"/>
    </row>
    <row r="54" spans="1:17" s="185" customFormat="1" x14ac:dyDescent="0.25">
      <c r="A54" s="144"/>
      <c r="B54" s="144"/>
      <c r="C54" s="144"/>
      <c r="D54" s="150"/>
      <c r="E54" s="231"/>
      <c r="F54" s="190"/>
      <c r="G54" s="190"/>
      <c r="H54" s="190"/>
      <c r="I54" s="191"/>
      <c r="J54" s="276"/>
      <c r="K54" s="276"/>
      <c r="L54" s="276"/>
      <c r="M54" s="276"/>
      <c r="N54" s="275"/>
      <c r="O54" s="1"/>
      <c r="P54" s="233"/>
      <c r="Q54" s="231"/>
    </row>
    <row r="55" spans="1:17" s="185" customFormat="1" x14ac:dyDescent="0.25">
      <c r="A55" s="144"/>
      <c r="B55" s="144"/>
      <c r="C55" s="144"/>
      <c r="D55" s="150"/>
      <c r="E55" s="231"/>
      <c r="F55" s="190"/>
      <c r="G55" s="190"/>
      <c r="H55" s="190"/>
      <c r="I55" s="191"/>
      <c r="J55" s="276"/>
      <c r="K55" s="276"/>
      <c r="L55" s="276"/>
      <c r="M55" s="276"/>
      <c r="N55" s="275"/>
      <c r="O55" s="1"/>
      <c r="P55" s="233"/>
      <c r="Q55" s="231"/>
    </row>
    <row r="56" spans="1:17" s="185" customFormat="1" x14ac:dyDescent="0.25">
      <c r="A56" s="144"/>
      <c r="B56" s="144"/>
      <c r="C56" s="144"/>
      <c r="D56" s="150"/>
      <c r="E56" s="231"/>
      <c r="F56" s="190"/>
      <c r="G56" s="190"/>
      <c r="H56" s="190"/>
      <c r="I56" s="191"/>
      <c r="J56" s="276"/>
      <c r="K56" s="276"/>
      <c r="L56" s="276"/>
      <c r="M56" s="276"/>
      <c r="N56" s="275"/>
      <c r="O56" s="1"/>
      <c r="P56" s="233"/>
      <c r="Q56" s="231"/>
    </row>
    <row r="57" spans="1:17" s="185" customFormat="1" x14ac:dyDescent="0.25">
      <c r="A57" s="144"/>
      <c r="B57" s="144"/>
      <c r="C57" s="144"/>
      <c r="D57" s="150"/>
      <c r="E57" s="231"/>
      <c r="F57" s="190"/>
      <c r="G57" s="190"/>
      <c r="H57" s="190"/>
      <c r="I57" s="191"/>
      <c r="J57" s="276"/>
      <c r="K57" s="276"/>
      <c r="L57" s="276"/>
      <c r="M57" s="276"/>
      <c r="N57" s="275"/>
      <c r="O57" s="1"/>
      <c r="P57" s="233"/>
      <c r="Q57" s="231"/>
    </row>
    <row r="58" spans="1:17" s="185" customFormat="1" x14ac:dyDescent="0.25">
      <c r="A58" s="144"/>
      <c r="B58" s="144"/>
      <c r="C58" s="144"/>
      <c r="D58" s="150"/>
      <c r="E58" s="231"/>
      <c r="F58" s="190"/>
      <c r="G58" s="190"/>
      <c r="H58" s="190"/>
      <c r="I58" s="191"/>
      <c r="J58" s="276"/>
      <c r="K58" s="276"/>
      <c r="L58" s="276"/>
      <c r="M58" s="276"/>
      <c r="N58" s="275"/>
      <c r="O58" s="1"/>
      <c r="P58" s="233"/>
      <c r="Q58" s="231"/>
    </row>
    <row r="59" spans="1:17" s="185" customFormat="1" x14ac:dyDescent="0.25">
      <c r="A59" s="144"/>
      <c r="B59" s="144"/>
      <c r="C59" s="144"/>
      <c r="D59" s="150"/>
      <c r="E59" s="231"/>
      <c r="F59" s="190"/>
      <c r="G59" s="190"/>
      <c r="H59" s="190"/>
      <c r="I59" s="191"/>
      <c r="J59" s="276"/>
      <c r="K59" s="276"/>
      <c r="L59" s="276"/>
      <c r="M59" s="276"/>
      <c r="N59" s="275"/>
      <c r="O59" s="1"/>
      <c r="P59" s="233"/>
      <c r="Q59" s="231"/>
    </row>
    <row r="60" spans="1:17" s="185" customFormat="1" x14ac:dyDescent="0.25">
      <c r="A60" s="144"/>
      <c r="B60" s="144"/>
      <c r="C60" s="144"/>
      <c r="D60" s="150"/>
      <c r="E60" s="231"/>
      <c r="F60" s="190"/>
      <c r="G60" s="190"/>
      <c r="H60" s="190"/>
      <c r="I60" s="191"/>
      <c r="J60" s="276"/>
      <c r="K60" s="276"/>
      <c r="L60" s="276"/>
      <c r="M60" s="276"/>
      <c r="N60" s="275"/>
      <c r="O60" s="1"/>
      <c r="P60" s="233"/>
      <c r="Q60" s="231"/>
    </row>
    <row r="61" spans="1:17" s="185" customFormat="1" x14ac:dyDescent="0.25">
      <c r="A61" s="144"/>
      <c r="B61" s="144"/>
      <c r="C61" s="144"/>
      <c r="D61" s="150"/>
      <c r="E61" s="231"/>
      <c r="F61" s="190"/>
      <c r="G61" s="190"/>
      <c r="H61" s="190"/>
      <c r="I61" s="191"/>
      <c r="J61" s="276"/>
      <c r="K61" s="276"/>
      <c r="L61" s="276"/>
      <c r="M61" s="276"/>
      <c r="N61" s="275"/>
      <c r="O61" s="1"/>
      <c r="P61" s="233"/>
      <c r="Q61" s="231"/>
    </row>
    <row r="62" spans="1:17" s="185" customFormat="1" x14ac:dyDescent="0.25">
      <c r="A62" s="144"/>
      <c r="B62" s="144"/>
      <c r="C62" s="144"/>
      <c r="D62" s="150"/>
      <c r="E62" s="231"/>
      <c r="F62" s="190"/>
      <c r="G62" s="190"/>
      <c r="H62" s="190"/>
      <c r="I62" s="191"/>
      <c r="J62" s="276"/>
      <c r="K62" s="276"/>
      <c r="L62" s="276"/>
      <c r="M62" s="276"/>
      <c r="N62" s="275"/>
      <c r="O62" s="1"/>
      <c r="P62" s="233"/>
      <c r="Q62" s="231"/>
    </row>
    <row r="63" spans="1:17" s="185" customFormat="1" x14ac:dyDescent="0.25">
      <c r="A63" s="144"/>
      <c r="B63" s="144"/>
      <c r="C63" s="144"/>
      <c r="D63" s="150"/>
      <c r="E63" s="231"/>
      <c r="F63" s="190"/>
      <c r="G63" s="190"/>
      <c r="H63" s="190"/>
      <c r="I63" s="191"/>
      <c r="J63" s="276"/>
      <c r="K63" s="276"/>
      <c r="L63" s="276"/>
      <c r="M63" s="276"/>
      <c r="N63" s="275"/>
      <c r="O63" s="1"/>
      <c r="P63" s="233"/>
      <c r="Q63" s="231"/>
    </row>
    <row r="64" spans="1:17" s="185" customFormat="1" x14ac:dyDescent="0.25">
      <c r="A64" s="144"/>
      <c r="B64" s="144"/>
      <c r="C64" s="144"/>
      <c r="D64" s="150"/>
      <c r="E64" s="231"/>
      <c r="F64" s="190"/>
      <c r="G64" s="190"/>
      <c r="H64" s="190"/>
      <c r="I64" s="191"/>
      <c r="J64" s="276"/>
      <c r="K64" s="276"/>
      <c r="L64" s="276"/>
      <c r="M64" s="276"/>
      <c r="N64" s="275"/>
      <c r="O64" s="1"/>
      <c r="P64" s="233"/>
      <c r="Q64" s="231"/>
    </row>
    <row r="65" spans="1:17" s="185" customFormat="1" x14ac:dyDescent="0.25">
      <c r="A65" s="144"/>
      <c r="B65" s="144"/>
      <c r="C65" s="144"/>
      <c r="D65" s="150"/>
      <c r="E65" s="231"/>
      <c r="F65" s="190"/>
      <c r="G65" s="190"/>
      <c r="H65" s="190"/>
      <c r="I65" s="191"/>
      <c r="J65" s="276"/>
      <c r="K65" s="276"/>
      <c r="L65" s="276"/>
      <c r="M65" s="276"/>
      <c r="N65" s="275"/>
      <c r="O65" s="1"/>
      <c r="P65" s="233"/>
      <c r="Q65" s="231"/>
    </row>
    <row r="66" spans="1:17" s="185" customFormat="1" x14ac:dyDescent="0.25">
      <c r="A66" s="144"/>
      <c r="B66" s="144"/>
      <c r="C66" s="144"/>
      <c r="D66" s="150"/>
      <c r="E66" s="231"/>
      <c r="F66" s="190"/>
      <c r="G66" s="190"/>
      <c r="H66" s="190"/>
      <c r="I66" s="191"/>
      <c r="J66" s="276"/>
      <c r="K66" s="276"/>
      <c r="L66" s="276"/>
      <c r="M66" s="276"/>
      <c r="N66" s="275"/>
      <c r="O66" s="1"/>
      <c r="P66" s="233"/>
      <c r="Q66" s="231"/>
    </row>
    <row r="67" spans="1:17" s="185" customFormat="1" x14ac:dyDescent="0.25">
      <c r="A67" s="144"/>
      <c r="B67" s="144"/>
      <c r="C67" s="144"/>
      <c r="D67" s="150"/>
      <c r="E67" s="231"/>
      <c r="F67" s="190"/>
      <c r="G67" s="190"/>
      <c r="H67" s="190"/>
      <c r="I67" s="191"/>
      <c r="J67" s="276"/>
      <c r="K67" s="276"/>
      <c r="L67" s="276"/>
      <c r="M67" s="276"/>
      <c r="N67" s="275"/>
      <c r="O67" s="1"/>
      <c r="P67" s="233"/>
      <c r="Q67" s="231"/>
    </row>
    <row r="68" spans="1:17" s="185" customFormat="1" x14ac:dyDescent="0.25">
      <c r="A68" s="144"/>
      <c r="B68" s="144"/>
      <c r="C68" s="144"/>
      <c r="D68" s="150"/>
      <c r="E68" s="231"/>
      <c r="F68" s="190"/>
      <c r="G68" s="190"/>
      <c r="H68" s="190"/>
      <c r="I68" s="191"/>
      <c r="J68" s="276"/>
      <c r="K68" s="276"/>
      <c r="L68" s="276"/>
      <c r="M68" s="276"/>
      <c r="N68" s="275"/>
      <c r="O68" s="1"/>
      <c r="P68" s="233"/>
      <c r="Q68" s="231"/>
    </row>
    <row r="69" spans="1:17" s="185" customFormat="1" x14ac:dyDescent="0.25">
      <c r="A69" s="144"/>
      <c r="B69" s="144"/>
      <c r="C69" s="144"/>
      <c r="D69" s="150"/>
      <c r="E69" s="231"/>
      <c r="F69" s="190"/>
      <c r="G69" s="190"/>
      <c r="H69" s="190"/>
      <c r="I69" s="191"/>
      <c r="J69" s="276"/>
      <c r="K69" s="276"/>
      <c r="L69" s="276"/>
      <c r="M69" s="276"/>
      <c r="N69" s="275"/>
      <c r="O69" s="1"/>
      <c r="P69" s="233"/>
      <c r="Q69" s="231"/>
    </row>
    <row r="70" spans="1:17" s="185" customFormat="1" x14ac:dyDescent="0.25">
      <c r="A70" s="144"/>
      <c r="B70" s="144"/>
      <c r="C70" s="144"/>
      <c r="D70" s="150"/>
      <c r="E70" s="231"/>
      <c r="F70" s="190"/>
      <c r="G70" s="190"/>
      <c r="H70" s="190"/>
      <c r="I70" s="191"/>
      <c r="J70" s="276"/>
      <c r="K70" s="276"/>
      <c r="L70" s="276"/>
      <c r="M70" s="276"/>
      <c r="N70" s="275"/>
      <c r="O70" s="1"/>
      <c r="P70" s="233"/>
      <c r="Q70" s="231"/>
    </row>
    <row r="71" spans="1:17" s="185" customFormat="1" x14ac:dyDescent="0.25">
      <c r="A71" s="144"/>
      <c r="B71" s="144"/>
      <c r="C71" s="144"/>
      <c r="D71" s="150"/>
      <c r="E71" s="231"/>
      <c r="F71" s="190"/>
      <c r="G71" s="190"/>
      <c r="H71" s="190"/>
      <c r="I71" s="191"/>
      <c r="J71" s="276"/>
      <c r="K71" s="276"/>
      <c r="L71" s="276"/>
      <c r="M71" s="276"/>
      <c r="N71" s="275"/>
      <c r="O71" s="1"/>
      <c r="P71" s="233"/>
      <c r="Q71" s="231"/>
    </row>
    <row r="72" spans="1:17" s="185" customFormat="1" x14ac:dyDescent="0.25">
      <c r="A72" s="144"/>
      <c r="B72" s="144"/>
      <c r="C72" s="144"/>
      <c r="D72" s="150"/>
      <c r="E72" s="231"/>
      <c r="F72" s="190"/>
      <c r="G72" s="190"/>
      <c r="H72" s="190"/>
      <c r="I72" s="191"/>
      <c r="J72" s="276"/>
      <c r="K72" s="276"/>
      <c r="L72" s="276"/>
      <c r="M72" s="276"/>
      <c r="N72" s="275"/>
      <c r="O72" s="1"/>
      <c r="P72" s="233"/>
      <c r="Q72" s="231"/>
    </row>
    <row r="73" spans="1:17" s="185" customFormat="1" x14ac:dyDescent="0.25">
      <c r="A73" s="144"/>
      <c r="B73" s="144"/>
      <c r="C73" s="144"/>
      <c r="D73" s="150"/>
      <c r="E73" s="231"/>
      <c r="F73" s="190"/>
      <c r="G73" s="190"/>
      <c r="H73" s="190"/>
      <c r="I73" s="191"/>
      <c r="J73" s="276"/>
      <c r="K73" s="276"/>
      <c r="L73" s="276"/>
      <c r="M73" s="276"/>
      <c r="N73" s="275"/>
      <c r="O73" s="1"/>
      <c r="P73" s="233"/>
      <c r="Q73" s="231"/>
    </row>
    <row r="74" spans="1:17" s="185" customFormat="1" x14ac:dyDescent="0.25">
      <c r="A74" s="144"/>
      <c r="B74" s="144"/>
      <c r="C74" s="144"/>
      <c r="D74" s="150"/>
      <c r="E74" s="231"/>
      <c r="F74" s="190"/>
      <c r="G74" s="190"/>
      <c r="H74" s="190"/>
      <c r="I74" s="191"/>
      <c r="J74" s="276"/>
      <c r="K74" s="276"/>
      <c r="L74" s="276"/>
      <c r="M74" s="276"/>
      <c r="N74" s="275"/>
      <c r="O74" s="1"/>
      <c r="P74" s="233"/>
      <c r="Q74" s="231"/>
    </row>
    <row r="75" spans="1:17" s="185" customFormat="1" x14ac:dyDescent="0.25">
      <c r="A75" s="144"/>
      <c r="B75" s="144"/>
      <c r="C75" s="144"/>
      <c r="D75" s="150"/>
      <c r="E75" s="231"/>
      <c r="F75" s="190"/>
      <c r="G75" s="190"/>
      <c r="H75" s="190"/>
      <c r="I75" s="191"/>
      <c r="J75" s="276"/>
      <c r="K75" s="276"/>
      <c r="L75" s="276"/>
      <c r="M75" s="276"/>
      <c r="N75" s="275"/>
      <c r="O75" s="1"/>
      <c r="P75" s="233"/>
      <c r="Q75" s="231"/>
    </row>
    <row r="76" spans="1:17" s="185" customFormat="1" x14ac:dyDescent="0.25">
      <c r="A76" s="144"/>
      <c r="B76" s="144"/>
      <c r="C76" s="144"/>
      <c r="D76" s="150"/>
      <c r="E76" s="231"/>
      <c r="F76" s="190"/>
      <c r="G76" s="190"/>
      <c r="H76" s="190"/>
      <c r="I76" s="191"/>
      <c r="J76" s="276"/>
      <c r="K76" s="276"/>
      <c r="L76" s="276"/>
      <c r="M76" s="276"/>
      <c r="N76" s="275"/>
      <c r="O76" s="1"/>
      <c r="P76" s="233"/>
      <c r="Q76" s="231"/>
    </row>
    <row r="77" spans="1:17" s="185" customFormat="1" x14ac:dyDescent="0.25">
      <c r="A77" s="144"/>
      <c r="B77" s="144"/>
      <c r="C77" s="144"/>
      <c r="D77" s="150"/>
      <c r="E77" s="231"/>
      <c r="F77" s="190"/>
      <c r="G77" s="190"/>
      <c r="H77" s="190"/>
      <c r="I77" s="191"/>
      <c r="J77" s="276"/>
      <c r="K77" s="276"/>
      <c r="L77" s="276"/>
      <c r="M77" s="276"/>
      <c r="N77" s="275"/>
      <c r="O77" s="1"/>
      <c r="P77" s="233"/>
      <c r="Q77" s="231"/>
    </row>
    <row r="78" spans="1:17" s="185" customFormat="1" x14ac:dyDescent="0.25">
      <c r="A78" s="144"/>
      <c r="B78" s="144"/>
      <c r="C78" s="144"/>
      <c r="D78" s="150"/>
      <c r="E78" s="231"/>
      <c r="F78" s="190"/>
      <c r="G78" s="190"/>
      <c r="H78" s="190"/>
      <c r="I78" s="191"/>
      <c r="J78" s="276"/>
      <c r="K78" s="276"/>
      <c r="L78" s="276"/>
      <c r="M78" s="276"/>
      <c r="N78" s="275"/>
      <c r="O78" s="1"/>
      <c r="P78" s="233"/>
      <c r="Q78" s="231"/>
    </row>
    <row r="79" spans="1:17" s="185" customFormat="1" x14ac:dyDescent="0.25">
      <c r="A79" s="144"/>
      <c r="B79" s="144"/>
      <c r="C79" s="144"/>
      <c r="D79" s="150"/>
      <c r="E79" s="231"/>
      <c r="F79" s="190"/>
      <c r="G79" s="190"/>
      <c r="H79" s="190"/>
      <c r="I79" s="191"/>
      <c r="J79" s="276"/>
      <c r="K79" s="276"/>
      <c r="L79" s="276"/>
      <c r="M79" s="276"/>
      <c r="N79" s="275"/>
      <c r="O79" s="1"/>
      <c r="P79" s="233"/>
      <c r="Q79" s="231"/>
    </row>
    <row r="80" spans="1:17" s="185" customFormat="1" x14ac:dyDescent="0.25">
      <c r="A80" s="144"/>
      <c r="B80" s="144"/>
      <c r="C80" s="144"/>
      <c r="D80" s="150"/>
      <c r="E80" s="231"/>
      <c r="F80" s="190"/>
      <c r="G80" s="190"/>
      <c r="H80" s="190"/>
      <c r="I80" s="191"/>
      <c r="J80" s="276"/>
      <c r="K80" s="276"/>
      <c r="L80" s="276"/>
      <c r="M80" s="276"/>
      <c r="N80" s="275"/>
      <c r="O80" s="1"/>
      <c r="P80" s="233"/>
      <c r="Q80" s="231"/>
    </row>
    <row r="81" spans="1:17" s="185" customFormat="1" x14ac:dyDescent="0.25">
      <c r="A81" s="144"/>
      <c r="B81" s="144"/>
      <c r="C81" s="144"/>
      <c r="D81" s="150"/>
      <c r="E81" s="231"/>
      <c r="F81" s="190"/>
      <c r="G81" s="190"/>
      <c r="H81" s="190"/>
      <c r="I81" s="191"/>
      <c r="J81" s="276"/>
      <c r="K81" s="276"/>
      <c r="L81" s="276"/>
      <c r="M81" s="276"/>
      <c r="N81" s="275"/>
      <c r="O81" s="1"/>
      <c r="P81" s="233"/>
      <c r="Q81" s="231"/>
    </row>
    <row r="82" spans="1:17" s="185" customFormat="1" x14ac:dyDescent="0.25">
      <c r="A82" s="144"/>
      <c r="B82" s="144"/>
      <c r="C82" s="144"/>
      <c r="D82" s="150"/>
      <c r="E82" s="231"/>
      <c r="F82" s="190"/>
      <c r="G82" s="190"/>
      <c r="H82" s="190"/>
      <c r="I82" s="191"/>
      <c r="J82" s="276"/>
      <c r="K82" s="276"/>
      <c r="L82" s="276"/>
      <c r="M82" s="276"/>
      <c r="N82" s="275"/>
      <c r="O82" s="1"/>
      <c r="P82" s="233"/>
      <c r="Q82" s="231"/>
    </row>
    <row r="83" spans="1:17" s="185" customFormat="1" x14ac:dyDescent="0.25">
      <c r="A83" s="144"/>
      <c r="B83" s="144"/>
      <c r="C83" s="144"/>
      <c r="D83" s="150"/>
      <c r="E83" s="231"/>
      <c r="F83" s="190"/>
      <c r="G83" s="190"/>
      <c r="H83" s="190"/>
      <c r="I83" s="191"/>
      <c r="J83" s="276"/>
      <c r="K83" s="276"/>
      <c r="L83" s="276"/>
      <c r="M83" s="276"/>
      <c r="N83" s="275"/>
      <c r="O83" s="1"/>
      <c r="P83" s="233"/>
      <c r="Q83" s="231"/>
    </row>
    <row r="84" spans="1:17" s="185" customFormat="1" x14ac:dyDescent="0.25">
      <c r="A84" s="144"/>
      <c r="B84" s="144"/>
      <c r="C84" s="144"/>
      <c r="D84" s="150"/>
      <c r="E84" s="231"/>
      <c r="F84" s="190"/>
      <c r="G84" s="190"/>
      <c r="H84" s="190"/>
      <c r="I84" s="191"/>
      <c r="J84" s="276"/>
      <c r="K84" s="276"/>
      <c r="L84" s="276"/>
      <c r="M84" s="276"/>
      <c r="N84" s="275"/>
      <c r="O84" s="1"/>
      <c r="P84" s="233"/>
      <c r="Q84" s="231"/>
    </row>
    <row r="85" spans="1:17" s="185" customFormat="1" x14ac:dyDescent="0.25">
      <c r="A85" s="144"/>
      <c r="B85" s="144"/>
      <c r="C85" s="144"/>
      <c r="D85" s="150"/>
      <c r="E85" s="231"/>
      <c r="F85" s="190"/>
      <c r="G85" s="190"/>
      <c r="H85" s="190"/>
      <c r="I85" s="191"/>
      <c r="J85" s="276"/>
      <c r="K85" s="276"/>
      <c r="L85" s="276"/>
      <c r="M85" s="276"/>
      <c r="N85" s="275"/>
      <c r="O85" s="1"/>
      <c r="P85" s="233"/>
      <c r="Q85" s="231"/>
    </row>
    <row r="86" spans="1:17" s="185" customFormat="1" x14ac:dyDescent="0.25">
      <c r="A86" s="144"/>
      <c r="B86" s="144"/>
      <c r="C86" s="144"/>
      <c r="D86" s="150"/>
      <c r="E86" s="231"/>
      <c r="F86" s="190"/>
      <c r="G86" s="190"/>
      <c r="H86" s="190"/>
      <c r="I86" s="191"/>
      <c r="J86" s="276"/>
      <c r="K86" s="276"/>
      <c r="L86" s="276"/>
      <c r="M86" s="276"/>
      <c r="N86" s="275"/>
      <c r="O86" s="1"/>
      <c r="P86" s="233"/>
      <c r="Q86" s="231"/>
    </row>
    <row r="87" spans="1:17" s="185" customFormat="1" x14ac:dyDescent="0.25">
      <c r="A87" s="144"/>
      <c r="B87" s="144"/>
      <c r="C87" s="144"/>
      <c r="D87" s="150"/>
      <c r="E87" s="231"/>
      <c r="F87" s="190"/>
      <c r="G87" s="190"/>
      <c r="H87" s="190"/>
      <c r="I87" s="191"/>
      <c r="J87" s="276"/>
      <c r="K87" s="276"/>
      <c r="L87" s="276"/>
      <c r="M87" s="276"/>
      <c r="N87" s="275"/>
      <c r="O87" s="1"/>
      <c r="P87" s="233"/>
      <c r="Q87" s="231"/>
    </row>
    <row r="88" spans="1:17" s="185" customFormat="1" x14ac:dyDescent="0.25">
      <c r="A88" s="144"/>
      <c r="B88" s="144"/>
      <c r="C88" s="144"/>
      <c r="D88" s="150"/>
      <c r="E88" s="231"/>
      <c r="F88" s="190"/>
      <c r="G88" s="190"/>
      <c r="H88" s="190"/>
      <c r="I88" s="191"/>
      <c r="J88" s="276"/>
      <c r="K88" s="276"/>
      <c r="L88" s="276"/>
      <c r="M88" s="276"/>
      <c r="N88" s="275"/>
      <c r="O88" s="1"/>
      <c r="P88" s="233"/>
      <c r="Q88" s="231"/>
    </row>
    <row r="89" spans="1:17" s="185" customFormat="1" x14ac:dyDescent="0.25">
      <c r="A89" s="144"/>
      <c r="B89" s="144"/>
      <c r="C89" s="144"/>
      <c r="D89" s="150"/>
      <c r="E89" s="231"/>
      <c r="F89" s="190"/>
      <c r="G89" s="190"/>
      <c r="H89" s="190"/>
      <c r="I89" s="191"/>
      <c r="J89" s="276"/>
      <c r="K89" s="276"/>
      <c r="L89" s="276"/>
      <c r="M89" s="276"/>
      <c r="N89" s="275"/>
      <c r="O89" s="1"/>
      <c r="P89" s="233"/>
      <c r="Q89" s="231"/>
    </row>
    <row r="90" spans="1:17" s="185" customFormat="1" x14ac:dyDescent="0.25">
      <c r="A90" s="144"/>
      <c r="B90" s="144"/>
      <c r="C90" s="144"/>
      <c r="D90" s="150"/>
      <c r="E90" s="231"/>
      <c r="F90" s="190"/>
      <c r="G90" s="190"/>
      <c r="H90" s="190"/>
      <c r="I90" s="191"/>
      <c r="J90" s="276"/>
      <c r="K90" s="276"/>
      <c r="L90" s="276"/>
      <c r="M90" s="276"/>
      <c r="N90" s="275"/>
      <c r="O90" s="1"/>
      <c r="P90" s="233"/>
      <c r="Q90" s="231"/>
    </row>
    <row r="91" spans="1:17" s="185" customFormat="1" x14ac:dyDescent="0.25">
      <c r="A91" s="144"/>
      <c r="B91" s="144"/>
      <c r="C91" s="144"/>
      <c r="D91" s="150"/>
      <c r="E91" s="231"/>
      <c r="F91" s="190"/>
      <c r="G91" s="190"/>
      <c r="H91" s="190"/>
      <c r="I91" s="191"/>
      <c r="J91" s="276"/>
      <c r="K91" s="276"/>
      <c r="L91" s="276"/>
      <c r="M91" s="276"/>
      <c r="N91" s="275"/>
      <c r="O91" s="1"/>
      <c r="P91" s="233"/>
      <c r="Q91" s="231"/>
    </row>
    <row r="92" spans="1:17" s="185" customFormat="1" x14ac:dyDescent="0.25">
      <c r="A92" s="144"/>
      <c r="B92" s="144"/>
      <c r="C92" s="144"/>
      <c r="D92" s="150"/>
      <c r="E92" s="231"/>
      <c r="F92" s="190"/>
      <c r="G92" s="190"/>
      <c r="H92" s="190"/>
      <c r="I92" s="191"/>
      <c r="J92" s="276"/>
      <c r="K92" s="276"/>
      <c r="L92" s="276"/>
      <c r="M92" s="276"/>
      <c r="N92" s="275"/>
      <c r="O92" s="1"/>
      <c r="P92" s="233"/>
      <c r="Q92" s="231"/>
    </row>
    <row r="93" spans="1:17" s="185" customFormat="1" x14ac:dyDescent="0.25">
      <c r="A93" s="144"/>
      <c r="B93" s="144"/>
      <c r="C93" s="144"/>
      <c r="D93" s="150"/>
      <c r="E93" s="231"/>
      <c r="F93" s="190"/>
      <c r="G93" s="190"/>
      <c r="H93" s="190"/>
      <c r="I93" s="191"/>
      <c r="J93" s="276"/>
      <c r="K93" s="276"/>
      <c r="L93" s="276"/>
      <c r="M93" s="276"/>
      <c r="N93" s="275"/>
      <c r="O93" s="1"/>
      <c r="P93" s="233"/>
      <c r="Q93" s="231"/>
    </row>
    <row r="94" spans="1:17" s="185" customFormat="1" x14ac:dyDescent="0.25">
      <c r="A94" s="144"/>
      <c r="B94" s="144"/>
      <c r="C94" s="144"/>
      <c r="D94" s="150"/>
      <c r="E94" s="231"/>
      <c r="F94" s="190"/>
      <c r="G94" s="190"/>
      <c r="H94" s="190"/>
      <c r="I94" s="191"/>
      <c r="J94" s="276"/>
      <c r="K94" s="276"/>
      <c r="L94" s="276"/>
      <c r="M94" s="276"/>
      <c r="N94" s="275"/>
      <c r="O94" s="1"/>
      <c r="P94" s="233"/>
      <c r="Q94" s="231"/>
    </row>
    <row r="95" spans="1:17" s="185" customFormat="1" x14ac:dyDescent="0.25">
      <c r="A95" s="144"/>
      <c r="B95" s="144"/>
      <c r="C95" s="144"/>
      <c r="D95" s="150"/>
      <c r="E95" s="231"/>
      <c r="F95" s="190"/>
      <c r="G95" s="190"/>
      <c r="H95" s="190"/>
      <c r="I95" s="191"/>
      <c r="J95" s="276"/>
      <c r="K95" s="276"/>
      <c r="L95" s="276"/>
      <c r="M95" s="276"/>
      <c r="N95" s="275"/>
      <c r="O95" s="1"/>
      <c r="P95" s="233"/>
      <c r="Q95" s="231"/>
    </row>
    <row r="96" spans="1:17" s="185" customFormat="1" x14ac:dyDescent="0.25">
      <c r="A96" s="144"/>
      <c r="B96" s="144"/>
      <c r="C96" s="144"/>
      <c r="D96" s="150"/>
      <c r="E96" s="231"/>
      <c r="F96" s="190"/>
      <c r="G96" s="190"/>
      <c r="H96" s="190"/>
      <c r="I96" s="191"/>
      <c r="J96" s="276"/>
      <c r="K96" s="276"/>
      <c r="L96" s="276"/>
      <c r="M96" s="276"/>
      <c r="N96" s="275"/>
      <c r="O96" s="1"/>
      <c r="P96" s="233"/>
      <c r="Q96" s="231"/>
    </row>
    <row r="97" spans="1:17" s="185" customFormat="1" x14ac:dyDescent="0.25">
      <c r="A97" s="144"/>
      <c r="B97" s="144"/>
      <c r="C97" s="144"/>
      <c r="D97" s="150"/>
      <c r="E97" s="231"/>
      <c r="F97" s="190"/>
      <c r="G97" s="190"/>
      <c r="H97" s="190"/>
      <c r="I97" s="191"/>
      <c r="J97" s="276"/>
      <c r="K97" s="276"/>
      <c r="L97" s="276"/>
      <c r="M97" s="276"/>
      <c r="N97" s="275"/>
      <c r="O97" s="1"/>
      <c r="P97" s="233"/>
      <c r="Q97" s="231"/>
    </row>
    <row r="98" spans="1:17" s="185" customFormat="1" x14ac:dyDescent="0.25">
      <c r="A98" s="144"/>
      <c r="B98" s="144"/>
      <c r="C98" s="144"/>
      <c r="D98" s="150"/>
      <c r="E98" s="231"/>
      <c r="F98" s="190"/>
      <c r="G98" s="190"/>
      <c r="H98" s="190"/>
      <c r="I98" s="191"/>
      <c r="J98" s="276"/>
      <c r="K98" s="276"/>
      <c r="L98" s="276"/>
      <c r="M98" s="276"/>
      <c r="N98" s="275"/>
      <c r="O98" s="1"/>
      <c r="P98" s="233"/>
      <c r="Q98" s="231"/>
    </row>
    <row r="99" spans="1:17" s="185" customFormat="1" x14ac:dyDescent="0.25">
      <c r="A99" s="144"/>
      <c r="B99" s="144"/>
      <c r="C99" s="144"/>
      <c r="D99" s="150"/>
      <c r="E99" s="231"/>
      <c r="F99" s="190"/>
      <c r="G99" s="190"/>
      <c r="H99" s="190"/>
      <c r="I99" s="191"/>
      <c r="J99" s="276"/>
      <c r="K99" s="276"/>
      <c r="L99" s="276"/>
      <c r="M99" s="276"/>
      <c r="N99" s="275"/>
      <c r="O99" s="1"/>
      <c r="P99" s="233"/>
      <c r="Q99" s="231"/>
    </row>
    <row r="100" spans="1:17" s="185" customFormat="1" x14ac:dyDescent="0.25">
      <c r="A100" s="144"/>
      <c r="B100" s="144"/>
      <c r="C100" s="144"/>
      <c r="D100" s="150"/>
      <c r="E100" s="231"/>
      <c r="F100" s="190"/>
      <c r="G100" s="190"/>
      <c r="H100" s="190"/>
      <c r="I100" s="191"/>
      <c r="J100" s="276"/>
      <c r="K100" s="276"/>
      <c r="L100" s="276"/>
      <c r="M100" s="276"/>
      <c r="N100" s="275"/>
      <c r="O100" s="1"/>
      <c r="P100" s="233"/>
      <c r="Q100" s="231"/>
    </row>
    <row r="101" spans="1:17" s="185" customFormat="1" x14ac:dyDescent="0.25">
      <c r="A101" s="144"/>
      <c r="B101" s="144"/>
      <c r="C101" s="144"/>
      <c r="D101" s="150"/>
      <c r="E101" s="231"/>
      <c r="F101" s="190"/>
      <c r="G101" s="190"/>
      <c r="H101" s="190"/>
      <c r="I101" s="191"/>
      <c r="J101" s="276"/>
      <c r="K101" s="276"/>
      <c r="L101" s="276"/>
      <c r="M101" s="276"/>
      <c r="N101" s="275"/>
      <c r="O101" s="1"/>
      <c r="P101" s="233"/>
      <c r="Q101" s="231"/>
    </row>
    <row r="102" spans="1:17" s="185" customFormat="1" x14ac:dyDescent="0.25">
      <c r="A102" s="144"/>
      <c r="B102" s="144"/>
      <c r="C102" s="144"/>
      <c r="D102" s="150"/>
      <c r="E102" s="231"/>
      <c r="F102" s="190"/>
      <c r="G102" s="190"/>
      <c r="H102" s="190"/>
      <c r="I102" s="191"/>
      <c r="J102" s="276"/>
      <c r="K102" s="276"/>
      <c r="L102" s="276"/>
      <c r="M102" s="276"/>
      <c r="N102" s="275"/>
      <c r="O102" s="1"/>
      <c r="P102" s="233"/>
      <c r="Q102" s="231"/>
    </row>
    <row r="103" spans="1:17" s="185" customFormat="1" x14ac:dyDescent="0.25">
      <c r="A103" s="144"/>
      <c r="B103" s="144"/>
      <c r="C103" s="144"/>
      <c r="D103" s="150"/>
      <c r="E103" s="231"/>
      <c r="F103" s="190"/>
      <c r="G103" s="190"/>
      <c r="H103" s="190"/>
      <c r="I103" s="191"/>
      <c r="J103" s="276"/>
      <c r="K103" s="276"/>
      <c r="L103" s="276"/>
      <c r="M103" s="276"/>
      <c r="N103" s="275"/>
      <c r="O103" s="1"/>
      <c r="P103" s="233"/>
      <c r="Q103" s="231"/>
    </row>
    <row r="104" spans="1:17" x14ac:dyDescent="0.25">
      <c r="F104" s="168"/>
      <c r="G104" s="168"/>
      <c r="H104" s="168"/>
    </row>
    <row r="105" spans="1:17" x14ac:dyDescent="0.25">
      <c r="F105" s="168"/>
      <c r="G105" s="168"/>
      <c r="H105" s="168"/>
    </row>
    <row r="106" spans="1:17" x14ac:dyDescent="0.25">
      <c r="F106" s="168"/>
      <c r="G106" s="168"/>
      <c r="H106" s="168"/>
    </row>
    <row r="107" spans="1:17" x14ac:dyDescent="0.25">
      <c r="F107" s="168"/>
      <c r="G107" s="168"/>
      <c r="H107" s="168"/>
    </row>
    <row r="108" spans="1:17" x14ac:dyDescent="0.25">
      <c r="F108" s="168"/>
      <c r="G108" s="168"/>
      <c r="H108" s="168"/>
    </row>
    <row r="109" spans="1:17" x14ac:dyDescent="0.25">
      <c r="F109" s="168"/>
      <c r="G109" s="168"/>
      <c r="H109" s="168"/>
    </row>
    <row r="110" spans="1:17" x14ac:dyDescent="0.25">
      <c r="F110" s="168"/>
      <c r="G110" s="168"/>
      <c r="H110" s="168"/>
    </row>
    <row r="111" spans="1:17" x14ac:dyDescent="0.25">
      <c r="F111" s="168"/>
      <c r="G111" s="168"/>
      <c r="H111" s="168"/>
    </row>
    <row r="112" spans="1:17" x14ac:dyDescent="0.25">
      <c r="F112" s="168"/>
      <c r="G112" s="168"/>
      <c r="H112" s="168"/>
    </row>
    <row r="113" spans="6:8" x14ac:dyDescent="0.25">
      <c r="F113" s="168"/>
      <c r="G113" s="168"/>
      <c r="H113" s="168"/>
    </row>
    <row r="114" spans="6:8" x14ac:dyDescent="0.25">
      <c r="F114" s="168"/>
      <c r="G114" s="168"/>
      <c r="H114" s="168"/>
    </row>
  </sheetData>
  <mergeCells count="1">
    <mergeCell ref="A3:C3"/>
  </mergeCells>
  <conditionalFormatting sqref="G5:H9">
    <cfRule type="containsBlanks" dxfId="4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1" manualBreakCount="1">
    <brk id="9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84A74-AF20-486A-8D87-18135200495E}">
  <sheetPr>
    <pageSetUpPr fitToPage="1"/>
  </sheetPr>
  <dimension ref="A1:Q114"/>
  <sheetViews>
    <sheetView zoomScale="115" zoomScaleNormal="115" zoomScaleSheetLayoutView="85" workbookViewId="0">
      <pane ySplit="4" topLeftCell="A5" activePane="bottomLeft" state="frozen"/>
      <selection activeCell="C31" sqref="C31"/>
      <selection pane="bottomLeft" activeCell="A11" sqref="A11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163" customWidth="1"/>
    <col min="6" max="6" width="15.625" style="169" customWidth="1"/>
    <col min="7" max="8" width="12.625" style="169" customWidth="1"/>
    <col min="9" max="9" width="15.625" style="169" customWidth="1"/>
    <col min="10" max="13" width="9.375" style="276" bestFit="1" customWidth="1"/>
    <col min="14" max="14" width="9.125" style="275" bestFit="1" customWidth="1"/>
    <col min="15" max="15" width="9" style="1"/>
    <col min="16" max="16" width="15.625" style="172" customWidth="1"/>
    <col min="17" max="17" width="31.5" style="163" customWidth="1"/>
    <col min="18" max="16384" width="9" style="1"/>
  </cols>
  <sheetData>
    <row r="1" spans="1:17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186</v>
      </c>
      <c r="F1" s="35" t="s">
        <v>202</v>
      </c>
      <c r="G1" s="35" t="s">
        <v>195</v>
      </c>
      <c r="H1" s="35" t="s">
        <v>196</v>
      </c>
      <c r="I1" s="36" t="s">
        <v>194</v>
      </c>
      <c r="J1" s="36" t="s">
        <v>604</v>
      </c>
      <c r="K1" s="36" t="s">
        <v>605</v>
      </c>
      <c r="L1" s="36" t="s">
        <v>606</v>
      </c>
      <c r="M1" s="36" t="s">
        <v>607</v>
      </c>
      <c r="N1" s="36" t="s">
        <v>608</v>
      </c>
      <c r="O1" s="36" t="s">
        <v>609</v>
      </c>
      <c r="P1" s="37" t="s">
        <v>13</v>
      </c>
      <c r="Q1" s="257" t="s">
        <v>503</v>
      </c>
    </row>
    <row r="2" spans="1:17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164" t="s">
        <v>615</v>
      </c>
      <c r="J2" s="267" t="s">
        <v>610</v>
      </c>
      <c r="K2" s="267" t="s">
        <v>611</v>
      </c>
      <c r="L2" s="267" t="s">
        <v>612</v>
      </c>
      <c r="M2" s="267" t="s">
        <v>280</v>
      </c>
      <c r="N2" s="267" t="s">
        <v>613</v>
      </c>
      <c r="O2" s="267" t="s">
        <v>614</v>
      </c>
      <c r="P2" s="165" t="s">
        <v>154</v>
      </c>
      <c r="Q2" s="171"/>
    </row>
    <row r="3" spans="1:17" s="2" customFormat="1" x14ac:dyDescent="0.25">
      <c r="A3" s="312" t="s">
        <v>368</v>
      </c>
      <c r="B3" s="313"/>
      <c r="C3" s="314"/>
      <c r="D3" s="145" t="s">
        <v>378</v>
      </c>
      <c r="E3" s="161"/>
      <c r="F3" s="166"/>
      <c r="G3" s="166"/>
      <c r="H3" s="166"/>
      <c r="I3" s="166"/>
      <c r="J3" s="268"/>
      <c r="K3" s="268"/>
      <c r="L3" s="268"/>
      <c r="M3" s="268"/>
      <c r="N3" s="268"/>
      <c r="O3" s="268"/>
      <c r="P3" s="12"/>
      <c r="Q3" s="258"/>
    </row>
    <row r="4" spans="1:17" s="2" customFormat="1" ht="16.5" thickBot="1" x14ac:dyDescent="0.3">
      <c r="A4" s="140"/>
      <c r="B4" s="141"/>
      <c r="C4" s="141"/>
      <c r="D4" s="146" t="s">
        <v>14</v>
      </c>
      <c r="E4" s="158"/>
      <c r="F4" s="167"/>
      <c r="G4" s="167"/>
      <c r="H4" s="167"/>
      <c r="I4" s="167"/>
      <c r="J4" s="269"/>
      <c r="K4" s="269"/>
      <c r="L4" s="269"/>
      <c r="M4" s="269"/>
      <c r="N4" s="269"/>
      <c r="O4" s="269"/>
      <c r="P4" s="13">
        <f>SUM(P5:P11)</f>
        <v>0</v>
      </c>
      <c r="Q4" s="259"/>
    </row>
    <row r="5" spans="1:17" s="185" customFormat="1" ht="16.5" thickTop="1" x14ac:dyDescent="0.25">
      <c r="A5" s="7" t="s">
        <v>369</v>
      </c>
      <c r="B5" s="8" t="s">
        <v>279</v>
      </c>
      <c r="C5" s="8" t="s">
        <v>279</v>
      </c>
      <c r="D5" s="147" t="s">
        <v>597</v>
      </c>
      <c r="E5" s="176" t="s">
        <v>0</v>
      </c>
      <c r="F5" s="177">
        <f>G5+H5</f>
        <v>0</v>
      </c>
      <c r="G5" s="177"/>
      <c r="H5" s="177"/>
      <c r="I5" s="178">
        <f>J5+K5+L5+M5+N5+O5</f>
        <v>9</v>
      </c>
      <c r="J5" s="280">
        <v>3</v>
      </c>
      <c r="K5" s="280">
        <v>1</v>
      </c>
      <c r="L5" s="280">
        <v>1</v>
      </c>
      <c r="M5" s="280">
        <v>1</v>
      </c>
      <c r="N5" s="280">
        <v>3</v>
      </c>
      <c r="O5" s="280">
        <v>0</v>
      </c>
      <c r="P5" s="179">
        <f>I5*F5</f>
        <v>0</v>
      </c>
      <c r="Q5" s="260"/>
    </row>
    <row r="6" spans="1:17" s="185" customFormat="1" x14ac:dyDescent="0.25">
      <c r="A6" s="9" t="s">
        <v>370</v>
      </c>
      <c r="B6" s="6" t="s">
        <v>279</v>
      </c>
      <c r="C6" s="6" t="s">
        <v>279</v>
      </c>
      <c r="D6" s="148" t="s">
        <v>598</v>
      </c>
      <c r="E6" s="181" t="s">
        <v>0</v>
      </c>
      <c r="F6" s="182">
        <f t="shared" ref="F6:F10" si="0">G6+H6</f>
        <v>0</v>
      </c>
      <c r="G6" s="182"/>
      <c r="H6" s="182"/>
      <c r="I6" s="183">
        <f>J6+K6+L6+M6+N6+O6</f>
        <v>19</v>
      </c>
      <c r="J6" s="277">
        <v>6</v>
      </c>
      <c r="K6" s="277">
        <v>6</v>
      </c>
      <c r="L6" s="277">
        <v>2</v>
      </c>
      <c r="M6" s="277">
        <v>3</v>
      </c>
      <c r="N6" s="277">
        <v>2</v>
      </c>
      <c r="O6" s="277">
        <v>0</v>
      </c>
      <c r="P6" s="184">
        <f t="shared" ref="P6:P11" si="1">I6*F6</f>
        <v>0</v>
      </c>
      <c r="Q6" s="248"/>
    </row>
    <row r="7" spans="1:17" s="185" customFormat="1" x14ac:dyDescent="0.25">
      <c r="A7" s="9" t="s">
        <v>371</v>
      </c>
      <c r="B7" s="6" t="s">
        <v>279</v>
      </c>
      <c r="C7" s="6" t="s">
        <v>279</v>
      </c>
      <c r="D7" s="148" t="s">
        <v>599</v>
      </c>
      <c r="E7" s="181" t="s">
        <v>0</v>
      </c>
      <c r="F7" s="182">
        <f t="shared" si="0"/>
        <v>0</v>
      </c>
      <c r="G7" s="182"/>
      <c r="H7" s="182"/>
      <c r="I7" s="183">
        <f t="shared" ref="I7:I11" si="2">J7+K7+L7+M7+N7+O7</f>
        <v>2</v>
      </c>
      <c r="J7" s="277">
        <v>0</v>
      </c>
      <c r="K7" s="277">
        <v>0</v>
      </c>
      <c r="L7" s="277">
        <v>0</v>
      </c>
      <c r="M7" s="277">
        <v>0</v>
      </c>
      <c r="N7" s="277">
        <v>2</v>
      </c>
      <c r="O7" s="277">
        <v>0</v>
      </c>
      <c r="P7" s="184">
        <f t="shared" si="1"/>
        <v>0</v>
      </c>
      <c r="Q7" s="248"/>
    </row>
    <row r="8" spans="1:17" s="185" customFormat="1" x14ac:dyDescent="0.25">
      <c r="A8" s="9" t="s">
        <v>372</v>
      </c>
      <c r="B8" s="6" t="s">
        <v>279</v>
      </c>
      <c r="C8" s="6" t="s">
        <v>279</v>
      </c>
      <c r="D8" s="148" t="s">
        <v>600</v>
      </c>
      <c r="E8" s="181" t="s">
        <v>0</v>
      </c>
      <c r="F8" s="182">
        <f t="shared" si="0"/>
        <v>0</v>
      </c>
      <c r="G8" s="182"/>
      <c r="H8" s="182"/>
      <c r="I8" s="183">
        <f t="shared" si="2"/>
        <v>5</v>
      </c>
      <c r="J8" s="277">
        <v>2</v>
      </c>
      <c r="K8" s="277">
        <v>1</v>
      </c>
      <c r="L8" s="277">
        <v>1</v>
      </c>
      <c r="M8" s="277">
        <v>0</v>
      </c>
      <c r="N8" s="277">
        <v>1</v>
      </c>
      <c r="O8" s="277">
        <v>0</v>
      </c>
      <c r="P8" s="184">
        <f t="shared" si="1"/>
        <v>0</v>
      </c>
      <c r="Q8" s="248"/>
    </row>
    <row r="9" spans="1:17" s="185" customFormat="1" x14ac:dyDescent="0.25">
      <c r="A9" s="9" t="s">
        <v>373</v>
      </c>
      <c r="B9" s="6" t="s">
        <v>279</v>
      </c>
      <c r="C9" s="6" t="s">
        <v>279</v>
      </c>
      <c r="D9" s="148" t="s">
        <v>601</v>
      </c>
      <c r="E9" s="181" t="s">
        <v>0</v>
      </c>
      <c r="F9" s="182">
        <f t="shared" si="0"/>
        <v>0</v>
      </c>
      <c r="G9" s="182"/>
      <c r="H9" s="182"/>
      <c r="I9" s="183">
        <f t="shared" si="2"/>
        <v>11</v>
      </c>
      <c r="J9" s="277">
        <v>2</v>
      </c>
      <c r="K9" s="277">
        <v>4</v>
      </c>
      <c r="L9" s="277">
        <v>0</v>
      </c>
      <c r="M9" s="277">
        <v>3</v>
      </c>
      <c r="N9" s="277">
        <v>2</v>
      </c>
      <c r="O9" s="277">
        <v>0</v>
      </c>
      <c r="P9" s="184">
        <f t="shared" si="1"/>
        <v>0</v>
      </c>
      <c r="Q9" s="248"/>
    </row>
    <row r="10" spans="1:17" s="185" customFormat="1" x14ac:dyDescent="0.25">
      <c r="A10" s="9" t="s">
        <v>374</v>
      </c>
      <c r="B10" s="6" t="s">
        <v>279</v>
      </c>
      <c r="C10" s="6" t="s">
        <v>279</v>
      </c>
      <c r="D10" s="148" t="s">
        <v>294</v>
      </c>
      <c r="E10" s="181" t="s">
        <v>67</v>
      </c>
      <c r="F10" s="182">
        <f t="shared" si="0"/>
        <v>0</v>
      </c>
      <c r="G10" s="182"/>
      <c r="H10" s="182"/>
      <c r="I10" s="183">
        <f t="shared" si="2"/>
        <v>2</v>
      </c>
      <c r="J10" s="277">
        <v>0.4</v>
      </c>
      <c r="K10" s="277">
        <v>0.4</v>
      </c>
      <c r="L10" s="277">
        <v>0.4</v>
      </c>
      <c r="M10" s="277">
        <v>0.4</v>
      </c>
      <c r="N10" s="277">
        <v>0.4</v>
      </c>
      <c r="O10" s="277">
        <v>0</v>
      </c>
      <c r="P10" s="184">
        <f t="shared" si="1"/>
        <v>0</v>
      </c>
      <c r="Q10" s="248"/>
    </row>
    <row r="11" spans="1:17" s="185" customFormat="1" ht="16.5" thickBot="1" x14ac:dyDescent="0.3">
      <c r="A11" s="10" t="s">
        <v>628</v>
      </c>
      <c r="B11" s="11" t="s">
        <v>279</v>
      </c>
      <c r="C11" s="11" t="s">
        <v>279</v>
      </c>
      <c r="D11" s="149" t="s">
        <v>318</v>
      </c>
      <c r="E11" s="186" t="s">
        <v>66</v>
      </c>
      <c r="F11" s="187">
        <f>G11+H11</f>
        <v>0</v>
      </c>
      <c r="G11" s="187"/>
      <c r="H11" s="187"/>
      <c r="I11" s="188">
        <f t="shared" si="2"/>
        <v>2000</v>
      </c>
      <c r="J11" s="281">
        <v>500</v>
      </c>
      <c r="K11" s="281">
        <v>600</v>
      </c>
      <c r="L11" s="281">
        <v>250</v>
      </c>
      <c r="M11" s="281">
        <v>350</v>
      </c>
      <c r="N11" s="281">
        <v>300</v>
      </c>
      <c r="O11" s="281">
        <v>0</v>
      </c>
      <c r="P11" s="189">
        <f t="shared" si="1"/>
        <v>0</v>
      </c>
      <c r="Q11" s="249"/>
    </row>
    <row r="12" spans="1:17" s="185" customFormat="1" ht="16.5" thickTop="1" x14ac:dyDescent="0.25">
      <c r="A12" s="144"/>
      <c r="B12" s="144"/>
      <c r="C12" s="144"/>
      <c r="D12" s="150"/>
      <c r="E12" s="231"/>
      <c r="F12" s="190"/>
      <c r="G12" s="190"/>
      <c r="H12" s="190"/>
      <c r="I12" s="232"/>
      <c r="J12" s="274"/>
      <c r="K12" s="274"/>
      <c r="L12" s="274"/>
      <c r="M12" s="274"/>
      <c r="N12" s="275"/>
      <c r="O12" s="1"/>
      <c r="P12" s="233"/>
      <c r="Q12" s="231"/>
    </row>
    <row r="13" spans="1:17" s="185" customFormat="1" x14ac:dyDescent="0.25">
      <c r="A13" s="144"/>
      <c r="B13" s="144"/>
      <c r="C13" s="144"/>
      <c r="D13" s="150"/>
      <c r="E13" s="231"/>
      <c r="F13" s="190"/>
      <c r="G13" s="190"/>
      <c r="H13" s="190"/>
      <c r="I13" s="232"/>
      <c r="J13" s="274"/>
      <c r="K13" s="274"/>
      <c r="L13" s="274"/>
      <c r="M13" s="274"/>
      <c r="N13" s="275"/>
      <c r="O13" s="1"/>
      <c r="P13" s="233"/>
      <c r="Q13" s="231"/>
    </row>
    <row r="14" spans="1:17" s="185" customFormat="1" x14ac:dyDescent="0.25">
      <c r="A14" s="144"/>
      <c r="B14" s="144"/>
      <c r="C14" s="144"/>
      <c r="D14" s="150"/>
      <c r="E14" s="231"/>
      <c r="F14" s="190"/>
      <c r="G14" s="190"/>
      <c r="H14" s="190"/>
      <c r="I14" s="191"/>
      <c r="J14" s="276"/>
      <c r="K14" s="276"/>
      <c r="L14" s="276"/>
      <c r="M14" s="276"/>
      <c r="N14" s="275"/>
      <c r="O14" s="1"/>
      <c r="P14" s="233"/>
      <c r="Q14" s="231"/>
    </row>
    <row r="15" spans="1:17" s="185" customFormat="1" x14ac:dyDescent="0.25">
      <c r="A15" s="144"/>
      <c r="B15" s="144"/>
      <c r="C15" s="144"/>
      <c r="D15" s="150"/>
      <c r="E15" s="231"/>
      <c r="F15" s="190"/>
      <c r="G15" s="190"/>
      <c r="H15" s="190"/>
      <c r="I15" s="191"/>
      <c r="J15" s="276"/>
      <c r="K15" s="276"/>
      <c r="L15" s="276"/>
      <c r="M15" s="276"/>
      <c r="N15" s="275"/>
      <c r="O15" s="1"/>
      <c r="P15" s="233"/>
      <c r="Q15" s="231"/>
    </row>
    <row r="16" spans="1:17" s="185" customFormat="1" x14ac:dyDescent="0.25">
      <c r="A16" s="144"/>
      <c r="B16" s="144"/>
      <c r="C16" s="144"/>
      <c r="D16" s="150"/>
      <c r="E16" s="231"/>
      <c r="F16" s="190"/>
      <c r="G16" s="190"/>
      <c r="H16" s="190"/>
      <c r="I16" s="191"/>
      <c r="J16" s="276"/>
      <c r="K16" s="276"/>
      <c r="L16" s="276"/>
      <c r="M16" s="276"/>
      <c r="N16" s="275"/>
      <c r="O16" s="1"/>
      <c r="P16" s="233"/>
      <c r="Q16" s="231"/>
    </row>
    <row r="17" spans="1:17" s="185" customFormat="1" x14ac:dyDescent="0.25">
      <c r="A17" s="144"/>
      <c r="B17" s="144"/>
      <c r="C17" s="144"/>
      <c r="D17" s="150"/>
      <c r="E17" s="231"/>
      <c r="F17" s="190"/>
      <c r="G17" s="190"/>
      <c r="H17" s="190"/>
      <c r="I17" s="191"/>
      <c r="J17" s="276"/>
      <c r="K17" s="276"/>
      <c r="L17" s="276"/>
      <c r="M17" s="276"/>
      <c r="N17" s="275"/>
      <c r="O17" s="1"/>
      <c r="P17" s="233"/>
      <c r="Q17" s="231"/>
    </row>
    <row r="18" spans="1:17" s="185" customFormat="1" x14ac:dyDescent="0.25">
      <c r="A18" s="144"/>
      <c r="B18" s="144"/>
      <c r="C18" s="144"/>
      <c r="D18" s="150"/>
      <c r="E18" s="231"/>
      <c r="F18" s="190"/>
      <c r="G18" s="190"/>
      <c r="H18" s="190"/>
      <c r="I18" s="191"/>
      <c r="J18" s="276"/>
      <c r="K18" s="276"/>
      <c r="L18" s="276"/>
      <c r="M18" s="276"/>
      <c r="N18" s="275"/>
      <c r="O18" s="1"/>
      <c r="P18" s="233"/>
      <c r="Q18" s="231"/>
    </row>
    <row r="19" spans="1:17" s="185" customFormat="1" x14ac:dyDescent="0.25">
      <c r="A19" s="144"/>
      <c r="B19" s="144"/>
      <c r="C19" s="144"/>
      <c r="D19" s="150"/>
      <c r="E19" s="231"/>
      <c r="F19" s="190"/>
      <c r="G19" s="190"/>
      <c r="H19" s="190"/>
      <c r="I19" s="191"/>
      <c r="J19" s="276"/>
      <c r="K19" s="276"/>
      <c r="L19" s="276"/>
      <c r="M19" s="276"/>
      <c r="N19" s="275"/>
      <c r="O19" s="1"/>
      <c r="P19" s="233"/>
      <c r="Q19" s="231"/>
    </row>
    <row r="20" spans="1:17" s="185" customFormat="1" x14ac:dyDescent="0.25">
      <c r="A20" s="144"/>
      <c r="B20" s="144"/>
      <c r="C20" s="144"/>
      <c r="D20" s="150"/>
      <c r="E20" s="231"/>
      <c r="F20" s="190"/>
      <c r="G20" s="190"/>
      <c r="H20" s="190"/>
      <c r="I20" s="191"/>
      <c r="J20" s="276"/>
      <c r="K20" s="276"/>
      <c r="L20" s="276"/>
      <c r="M20" s="276"/>
      <c r="N20" s="275"/>
      <c r="O20" s="1"/>
      <c r="P20" s="233"/>
      <c r="Q20" s="231"/>
    </row>
    <row r="21" spans="1:17" s="185" customFormat="1" x14ac:dyDescent="0.25">
      <c r="A21" s="144"/>
      <c r="B21" s="144"/>
      <c r="C21" s="144"/>
      <c r="D21" s="150"/>
      <c r="E21" s="231"/>
      <c r="F21" s="190"/>
      <c r="G21" s="190"/>
      <c r="H21" s="190"/>
      <c r="I21" s="191"/>
      <c r="J21" s="276"/>
      <c r="K21" s="276"/>
      <c r="L21" s="276"/>
      <c r="M21" s="276"/>
      <c r="N21" s="275"/>
      <c r="O21" s="1"/>
      <c r="P21" s="233"/>
      <c r="Q21" s="231"/>
    </row>
    <row r="22" spans="1:17" s="185" customFormat="1" x14ac:dyDescent="0.25">
      <c r="A22" s="144"/>
      <c r="B22" s="144"/>
      <c r="C22" s="144"/>
      <c r="D22" s="150"/>
      <c r="E22" s="231"/>
      <c r="F22" s="190"/>
      <c r="G22" s="190"/>
      <c r="H22" s="190"/>
      <c r="I22" s="191"/>
      <c r="J22" s="276"/>
      <c r="K22" s="276"/>
      <c r="L22" s="276"/>
      <c r="M22" s="276"/>
      <c r="N22" s="275"/>
      <c r="O22" s="1"/>
      <c r="P22" s="233"/>
      <c r="Q22" s="231"/>
    </row>
    <row r="23" spans="1:17" s="185" customFormat="1" x14ac:dyDescent="0.25">
      <c r="A23" s="144"/>
      <c r="B23" s="144"/>
      <c r="C23" s="144"/>
      <c r="D23" s="150"/>
      <c r="E23" s="231"/>
      <c r="F23" s="190"/>
      <c r="G23" s="190"/>
      <c r="H23" s="190"/>
      <c r="I23" s="191"/>
      <c r="J23" s="276"/>
      <c r="K23" s="276"/>
      <c r="L23" s="276"/>
      <c r="M23" s="276"/>
      <c r="N23" s="275"/>
      <c r="O23" s="1"/>
      <c r="P23" s="233"/>
      <c r="Q23" s="231"/>
    </row>
    <row r="24" spans="1:17" s="185" customFormat="1" x14ac:dyDescent="0.25">
      <c r="A24" s="144"/>
      <c r="B24" s="144"/>
      <c r="C24" s="144"/>
      <c r="D24" s="150"/>
      <c r="E24" s="231"/>
      <c r="F24" s="190"/>
      <c r="G24" s="190"/>
      <c r="H24" s="190"/>
      <c r="I24" s="191"/>
      <c r="J24" s="276"/>
      <c r="K24" s="276"/>
      <c r="L24" s="276"/>
      <c r="M24" s="276"/>
      <c r="N24" s="275"/>
      <c r="O24" s="1"/>
      <c r="P24" s="233"/>
      <c r="Q24" s="231"/>
    </row>
    <row r="25" spans="1:17" s="185" customFormat="1" x14ac:dyDescent="0.25">
      <c r="A25" s="144"/>
      <c r="B25" s="144"/>
      <c r="C25" s="144"/>
      <c r="D25" s="150"/>
      <c r="E25" s="231"/>
      <c r="F25" s="190"/>
      <c r="G25" s="190"/>
      <c r="H25" s="190"/>
      <c r="I25" s="191"/>
      <c r="J25" s="276"/>
      <c r="K25" s="276"/>
      <c r="L25" s="276"/>
      <c r="M25" s="276"/>
      <c r="N25" s="275"/>
      <c r="O25" s="1"/>
      <c r="P25" s="233"/>
      <c r="Q25" s="231"/>
    </row>
    <row r="26" spans="1:17" s="185" customFormat="1" x14ac:dyDescent="0.25">
      <c r="A26" s="144"/>
      <c r="B26" s="144"/>
      <c r="C26" s="144"/>
      <c r="D26" s="150"/>
      <c r="E26" s="231"/>
      <c r="F26" s="190"/>
      <c r="G26" s="190"/>
      <c r="H26" s="190"/>
      <c r="I26" s="191"/>
      <c r="J26" s="276"/>
      <c r="K26" s="276"/>
      <c r="L26" s="276"/>
      <c r="M26" s="276"/>
      <c r="N26" s="275"/>
      <c r="O26" s="1"/>
      <c r="P26" s="233"/>
      <c r="Q26" s="231"/>
    </row>
    <row r="27" spans="1:17" s="185" customFormat="1" x14ac:dyDescent="0.25">
      <c r="A27" s="144"/>
      <c r="B27" s="144"/>
      <c r="C27" s="144"/>
      <c r="D27" s="150"/>
      <c r="E27" s="231"/>
      <c r="F27" s="190"/>
      <c r="G27" s="190"/>
      <c r="H27" s="190"/>
      <c r="I27" s="191"/>
      <c r="J27" s="276"/>
      <c r="K27" s="276"/>
      <c r="L27" s="276"/>
      <c r="M27" s="276"/>
      <c r="N27" s="275"/>
      <c r="O27" s="1"/>
      <c r="P27" s="233"/>
      <c r="Q27" s="231"/>
    </row>
    <row r="28" spans="1:17" s="185" customFormat="1" x14ac:dyDescent="0.25">
      <c r="A28" s="144"/>
      <c r="B28" s="144"/>
      <c r="C28" s="144"/>
      <c r="D28" s="150"/>
      <c r="E28" s="231"/>
      <c r="F28" s="190"/>
      <c r="G28" s="190"/>
      <c r="H28" s="190"/>
      <c r="I28" s="191"/>
      <c r="J28" s="276"/>
      <c r="K28" s="276"/>
      <c r="L28" s="276"/>
      <c r="M28" s="276"/>
      <c r="N28" s="275"/>
      <c r="O28" s="1"/>
      <c r="P28" s="233"/>
      <c r="Q28" s="231"/>
    </row>
    <row r="29" spans="1:17" s="185" customFormat="1" x14ac:dyDescent="0.25">
      <c r="A29" s="144"/>
      <c r="B29" s="144"/>
      <c r="C29" s="144"/>
      <c r="D29" s="150"/>
      <c r="E29" s="231"/>
      <c r="F29" s="190"/>
      <c r="G29" s="190"/>
      <c r="H29" s="190"/>
      <c r="I29" s="191"/>
      <c r="J29" s="276"/>
      <c r="K29" s="276"/>
      <c r="L29" s="276"/>
      <c r="M29" s="276"/>
      <c r="N29" s="275"/>
      <c r="O29" s="1"/>
      <c r="P29" s="233"/>
      <c r="Q29" s="231"/>
    </row>
    <row r="30" spans="1:17" s="185" customFormat="1" x14ac:dyDescent="0.25">
      <c r="A30" s="144"/>
      <c r="B30" s="144"/>
      <c r="C30" s="144"/>
      <c r="D30" s="150"/>
      <c r="E30" s="231"/>
      <c r="F30" s="190"/>
      <c r="G30" s="190"/>
      <c r="H30" s="190"/>
      <c r="I30" s="191"/>
      <c r="J30" s="276"/>
      <c r="K30" s="276"/>
      <c r="L30" s="276"/>
      <c r="M30" s="276"/>
      <c r="N30" s="275"/>
      <c r="O30" s="1"/>
      <c r="P30" s="233"/>
      <c r="Q30" s="231"/>
    </row>
    <row r="31" spans="1:17" s="185" customFormat="1" x14ac:dyDescent="0.25">
      <c r="A31" s="144"/>
      <c r="B31" s="144"/>
      <c r="C31" s="144"/>
      <c r="D31" s="150"/>
      <c r="E31" s="231"/>
      <c r="F31" s="190"/>
      <c r="G31" s="190"/>
      <c r="H31" s="190"/>
      <c r="I31" s="191"/>
      <c r="J31" s="276"/>
      <c r="K31" s="276"/>
      <c r="L31" s="276"/>
      <c r="M31" s="276"/>
      <c r="N31" s="275"/>
      <c r="O31" s="1"/>
      <c r="P31" s="233"/>
      <c r="Q31" s="231"/>
    </row>
    <row r="32" spans="1:17" s="185" customFormat="1" x14ac:dyDescent="0.25">
      <c r="A32" s="144"/>
      <c r="B32" s="144"/>
      <c r="C32" s="144"/>
      <c r="D32" s="150"/>
      <c r="E32" s="231"/>
      <c r="F32" s="190"/>
      <c r="G32" s="190"/>
      <c r="H32" s="190"/>
      <c r="I32" s="191"/>
      <c r="J32" s="276"/>
      <c r="K32" s="276"/>
      <c r="L32" s="276"/>
      <c r="M32" s="276"/>
      <c r="N32" s="275"/>
      <c r="O32" s="1"/>
      <c r="P32" s="233"/>
      <c r="Q32" s="231"/>
    </row>
    <row r="33" spans="1:17" s="185" customFormat="1" x14ac:dyDescent="0.25">
      <c r="A33" s="144"/>
      <c r="B33" s="144"/>
      <c r="C33" s="144"/>
      <c r="D33" s="150"/>
      <c r="E33" s="231"/>
      <c r="F33" s="190"/>
      <c r="G33" s="190"/>
      <c r="H33" s="190"/>
      <c r="I33" s="191"/>
      <c r="J33" s="276"/>
      <c r="K33" s="276"/>
      <c r="L33" s="276"/>
      <c r="M33" s="276"/>
      <c r="N33" s="275"/>
      <c r="O33" s="1"/>
      <c r="P33" s="233"/>
      <c r="Q33" s="231"/>
    </row>
    <row r="34" spans="1:17" s="185" customFormat="1" x14ac:dyDescent="0.25">
      <c r="A34" s="144"/>
      <c r="B34" s="144"/>
      <c r="C34" s="144"/>
      <c r="D34" s="150"/>
      <c r="E34" s="231"/>
      <c r="F34" s="190"/>
      <c r="G34" s="190"/>
      <c r="H34" s="190"/>
      <c r="I34" s="191"/>
      <c r="J34" s="276"/>
      <c r="K34" s="276"/>
      <c r="L34" s="276"/>
      <c r="M34" s="276"/>
      <c r="N34" s="275"/>
      <c r="O34" s="1"/>
      <c r="P34" s="233"/>
      <c r="Q34" s="231"/>
    </row>
    <row r="35" spans="1:17" s="185" customFormat="1" x14ac:dyDescent="0.25">
      <c r="A35" s="144"/>
      <c r="B35" s="144"/>
      <c r="C35" s="144"/>
      <c r="D35" s="150"/>
      <c r="E35" s="231"/>
      <c r="F35" s="190"/>
      <c r="G35" s="190"/>
      <c r="H35" s="190"/>
      <c r="I35" s="191"/>
      <c r="J35" s="276"/>
      <c r="K35" s="276"/>
      <c r="L35" s="276"/>
      <c r="M35" s="276"/>
      <c r="N35" s="275"/>
      <c r="O35" s="1"/>
      <c r="P35" s="233"/>
      <c r="Q35" s="231"/>
    </row>
    <row r="36" spans="1:17" s="185" customFormat="1" x14ac:dyDescent="0.25">
      <c r="A36" s="144"/>
      <c r="B36" s="144"/>
      <c r="C36" s="144"/>
      <c r="D36" s="150"/>
      <c r="E36" s="231"/>
      <c r="F36" s="190"/>
      <c r="G36" s="190"/>
      <c r="H36" s="190"/>
      <c r="I36" s="191"/>
      <c r="J36" s="276"/>
      <c r="K36" s="276"/>
      <c r="L36" s="276"/>
      <c r="M36" s="276"/>
      <c r="N36" s="275"/>
      <c r="O36" s="1"/>
      <c r="P36" s="233"/>
      <c r="Q36" s="231"/>
    </row>
    <row r="37" spans="1:17" s="185" customFormat="1" x14ac:dyDescent="0.25">
      <c r="A37" s="144"/>
      <c r="B37" s="144"/>
      <c r="C37" s="144"/>
      <c r="D37" s="150"/>
      <c r="E37" s="231"/>
      <c r="F37" s="190"/>
      <c r="G37" s="190"/>
      <c r="H37" s="190"/>
      <c r="I37" s="191"/>
      <c r="J37" s="276"/>
      <c r="K37" s="276"/>
      <c r="L37" s="276"/>
      <c r="M37" s="276"/>
      <c r="N37" s="275"/>
      <c r="O37" s="1"/>
      <c r="P37" s="233"/>
      <c r="Q37" s="231"/>
    </row>
    <row r="38" spans="1:17" s="185" customFormat="1" x14ac:dyDescent="0.25">
      <c r="A38" s="144"/>
      <c r="B38" s="144"/>
      <c r="C38" s="144"/>
      <c r="D38" s="150"/>
      <c r="E38" s="231"/>
      <c r="F38" s="190"/>
      <c r="G38" s="190"/>
      <c r="H38" s="190"/>
      <c r="I38" s="191"/>
      <c r="J38" s="276"/>
      <c r="K38" s="276"/>
      <c r="L38" s="276"/>
      <c r="M38" s="276"/>
      <c r="N38" s="275"/>
      <c r="O38" s="1"/>
      <c r="P38" s="233"/>
      <c r="Q38" s="231"/>
    </row>
    <row r="39" spans="1:17" s="185" customFormat="1" x14ac:dyDescent="0.25">
      <c r="A39" s="144"/>
      <c r="B39" s="144"/>
      <c r="C39" s="144"/>
      <c r="D39" s="150"/>
      <c r="E39" s="231"/>
      <c r="F39" s="190"/>
      <c r="G39" s="190"/>
      <c r="H39" s="190"/>
      <c r="I39" s="191"/>
      <c r="J39" s="276"/>
      <c r="K39" s="276"/>
      <c r="L39" s="276"/>
      <c r="M39" s="276"/>
      <c r="N39" s="275"/>
      <c r="O39" s="1"/>
      <c r="P39" s="233"/>
      <c r="Q39" s="231"/>
    </row>
    <row r="40" spans="1:17" s="185" customFormat="1" x14ac:dyDescent="0.25">
      <c r="A40" s="144"/>
      <c r="B40" s="144"/>
      <c r="C40" s="144"/>
      <c r="D40" s="150"/>
      <c r="E40" s="231"/>
      <c r="F40" s="190"/>
      <c r="G40" s="190"/>
      <c r="H40" s="190"/>
      <c r="I40" s="191"/>
      <c r="J40" s="276"/>
      <c r="K40" s="276"/>
      <c r="L40" s="276"/>
      <c r="M40" s="276"/>
      <c r="N40" s="275"/>
      <c r="O40" s="1"/>
      <c r="P40" s="233"/>
      <c r="Q40" s="231"/>
    </row>
    <row r="41" spans="1:17" s="185" customFormat="1" x14ac:dyDescent="0.25">
      <c r="A41" s="144"/>
      <c r="B41" s="144"/>
      <c r="C41" s="144"/>
      <c r="D41" s="150"/>
      <c r="E41" s="231"/>
      <c r="F41" s="190"/>
      <c r="G41" s="190"/>
      <c r="H41" s="190"/>
      <c r="I41" s="191"/>
      <c r="J41" s="276"/>
      <c r="K41" s="276"/>
      <c r="L41" s="276"/>
      <c r="M41" s="276"/>
      <c r="N41" s="275"/>
      <c r="O41" s="1"/>
      <c r="P41" s="233"/>
      <c r="Q41" s="231"/>
    </row>
    <row r="42" spans="1:17" s="185" customFormat="1" x14ac:dyDescent="0.25">
      <c r="A42" s="144"/>
      <c r="B42" s="144"/>
      <c r="C42" s="144"/>
      <c r="D42" s="150"/>
      <c r="E42" s="231"/>
      <c r="F42" s="190"/>
      <c r="G42" s="190"/>
      <c r="H42" s="190"/>
      <c r="I42" s="191"/>
      <c r="J42" s="276"/>
      <c r="K42" s="276"/>
      <c r="L42" s="276"/>
      <c r="M42" s="276"/>
      <c r="N42" s="275"/>
      <c r="O42" s="1"/>
      <c r="P42" s="233"/>
      <c r="Q42" s="231"/>
    </row>
    <row r="43" spans="1:17" s="185" customFormat="1" x14ac:dyDescent="0.25">
      <c r="A43" s="144"/>
      <c r="B43" s="144"/>
      <c r="C43" s="144"/>
      <c r="D43" s="150"/>
      <c r="E43" s="231"/>
      <c r="F43" s="190"/>
      <c r="G43" s="190"/>
      <c r="H43" s="190"/>
      <c r="I43" s="191"/>
      <c r="J43" s="276"/>
      <c r="K43" s="276"/>
      <c r="L43" s="276"/>
      <c r="M43" s="276"/>
      <c r="N43" s="275"/>
      <c r="O43" s="1"/>
      <c r="P43" s="233"/>
      <c r="Q43" s="231"/>
    </row>
    <row r="44" spans="1:17" s="185" customFormat="1" x14ac:dyDescent="0.25">
      <c r="A44" s="144"/>
      <c r="B44" s="144"/>
      <c r="C44" s="144"/>
      <c r="D44" s="150"/>
      <c r="E44" s="231"/>
      <c r="F44" s="190"/>
      <c r="G44" s="190"/>
      <c r="H44" s="190"/>
      <c r="I44" s="191"/>
      <c r="J44" s="276"/>
      <c r="K44" s="276"/>
      <c r="L44" s="276"/>
      <c r="M44" s="276"/>
      <c r="N44" s="275"/>
      <c r="O44" s="1"/>
      <c r="P44" s="233"/>
      <c r="Q44" s="231"/>
    </row>
    <row r="45" spans="1:17" s="185" customFormat="1" x14ac:dyDescent="0.25">
      <c r="A45" s="144"/>
      <c r="B45" s="144"/>
      <c r="C45" s="144"/>
      <c r="D45" s="150"/>
      <c r="E45" s="231"/>
      <c r="F45" s="190"/>
      <c r="G45" s="190"/>
      <c r="H45" s="190"/>
      <c r="I45" s="191"/>
      <c r="J45" s="276"/>
      <c r="K45" s="276"/>
      <c r="L45" s="276"/>
      <c r="M45" s="276"/>
      <c r="N45" s="275"/>
      <c r="O45" s="1"/>
      <c r="P45" s="233"/>
      <c r="Q45" s="231"/>
    </row>
    <row r="46" spans="1:17" s="185" customFormat="1" x14ac:dyDescent="0.25">
      <c r="A46" s="144"/>
      <c r="B46" s="144"/>
      <c r="C46" s="144"/>
      <c r="D46" s="150"/>
      <c r="E46" s="231"/>
      <c r="F46" s="190"/>
      <c r="G46" s="190"/>
      <c r="H46" s="190"/>
      <c r="I46" s="191"/>
      <c r="J46" s="276"/>
      <c r="K46" s="276"/>
      <c r="L46" s="276"/>
      <c r="M46" s="276"/>
      <c r="N46" s="275"/>
      <c r="O46" s="1"/>
      <c r="P46" s="233"/>
      <c r="Q46" s="231"/>
    </row>
    <row r="47" spans="1:17" s="185" customFormat="1" x14ac:dyDescent="0.25">
      <c r="A47" s="144"/>
      <c r="B47" s="144"/>
      <c r="C47" s="144"/>
      <c r="D47" s="150"/>
      <c r="E47" s="231"/>
      <c r="F47" s="190"/>
      <c r="G47" s="190"/>
      <c r="H47" s="190"/>
      <c r="I47" s="191"/>
      <c r="J47" s="276"/>
      <c r="K47" s="276"/>
      <c r="L47" s="276"/>
      <c r="M47" s="276"/>
      <c r="N47" s="275"/>
      <c r="O47" s="1"/>
      <c r="P47" s="233"/>
      <c r="Q47" s="231"/>
    </row>
    <row r="48" spans="1:17" s="185" customFormat="1" x14ac:dyDescent="0.25">
      <c r="A48" s="144"/>
      <c r="B48" s="144"/>
      <c r="C48" s="144"/>
      <c r="D48" s="150"/>
      <c r="E48" s="231"/>
      <c r="F48" s="190"/>
      <c r="G48" s="190"/>
      <c r="H48" s="190"/>
      <c r="I48" s="191"/>
      <c r="J48" s="276"/>
      <c r="K48" s="276"/>
      <c r="L48" s="276"/>
      <c r="M48" s="276"/>
      <c r="N48" s="275"/>
      <c r="O48" s="1"/>
      <c r="P48" s="233"/>
      <c r="Q48" s="231"/>
    </row>
    <row r="49" spans="1:17" s="185" customFormat="1" x14ac:dyDescent="0.25">
      <c r="A49" s="144"/>
      <c r="B49" s="144"/>
      <c r="C49" s="144"/>
      <c r="D49" s="150"/>
      <c r="E49" s="231"/>
      <c r="F49" s="190"/>
      <c r="G49" s="190"/>
      <c r="H49" s="190"/>
      <c r="I49" s="191"/>
      <c r="J49" s="276"/>
      <c r="K49" s="276"/>
      <c r="L49" s="276"/>
      <c r="M49" s="276"/>
      <c r="N49" s="275"/>
      <c r="O49" s="1"/>
      <c r="P49" s="233"/>
      <c r="Q49" s="231"/>
    </row>
    <row r="50" spans="1:17" s="185" customFormat="1" x14ac:dyDescent="0.25">
      <c r="A50" s="144"/>
      <c r="B50" s="144"/>
      <c r="C50" s="144"/>
      <c r="D50" s="150"/>
      <c r="E50" s="231"/>
      <c r="F50" s="190"/>
      <c r="G50" s="190"/>
      <c r="H50" s="190"/>
      <c r="I50" s="191"/>
      <c r="J50" s="276"/>
      <c r="K50" s="276"/>
      <c r="L50" s="276"/>
      <c r="M50" s="276"/>
      <c r="N50" s="275"/>
      <c r="O50" s="1"/>
      <c r="P50" s="233"/>
      <c r="Q50" s="231"/>
    </row>
    <row r="51" spans="1:17" s="185" customFormat="1" x14ac:dyDescent="0.25">
      <c r="A51" s="144"/>
      <c r="B51" s="144"/>
      <c r="C51" s="144"/>
      <c r="D51" s="150"/>
      <c r="E51" s="231"/>
      <c r="F51" s="190"/>
      <c r="G51" s="190"/>
      <c r="H51" s="190"/>
      <c r="I51" s="191"/>
      <c r="J51" s="276"/>
      <c r="K51" s="276"/>
      <c r="L51" s="276"/>
      <c r="M51" s="276"/>
      <c r="N51" s="275"/>
      <c r="O51" s="1"/>
      <c r="P51" s="233"/>
      <c r="Q51" s="231"/>
    </row>
    <row r="52" spans="1:17" s="185" customFormat="1" x14ac:dyDescent="0.25">
      <c r="A52" s="144"/>
      <c r="B52" s="144"/>
      <c r="C52" s="144"/>
      <c r="D52" s="150"/>
      <c r="E52" s="231"/>
      <c r="F52" s="190"/>
      <c r="G52" s="190"/>
      <c r="H52" s="190"/>
      <c r="I52" s="191"/>
      <c r="J52" s="276"/>
      <c r="K52" s="276"/>
      <c r="L52" s="276"/>
      <c r="M52" s="276"/>
      <c r="N52" s="275"/>
      <c r="O52" s="1"/>
      <c r="P52" s="233"/>
      <c r="Q52" s="231"/>
    </row>
    <row r="53" spans="1:17" s="185" customFormat="1" x14ac:dyDescent="0.25">
      <c r="A53" s="144"/>
      <c r="B53" s="144"/>
      <c r="C53" s="144"/>
      <c r="D53" s="150"/>
      <c r="E53" s="231"/>
      <c r="F53" s="190"/>
      <c r="G53" s="190"/>
      <c r="H53" s="190"/>
      <c r="I53" s="191"/>
      <c r="J53" s="276"/>
      <c r="K53" s="276"/>
      <c r="L53" s="276"/>
      <c r="M53" s="276"/>
      <c r="N53" s="275"/>
      <c r="O53" s="1"/>
      <c r="P53" s="233"/>
      <c r="Q53" s="231"/>
    </row>
    <row r="54" spans="1:17" s="185" customFormat="1" x14ac:dyDescent="0.25">
      <c r="A54" s="144"/>
      <c r="B54" s="144"/>
      <c r="C54" s="144"/>
      <c r="D54" s="150"/>
      <c r="E54" s="231"/>
      <c r="F54" s="190"/>
      <c r="G54" s="190"/>
      <c r="H54" s="190"/>
      <c r="I54" s="191"/>
      <c r="J54" s="276"/>
      <c r="K54" s="276"/>
      <c r="L54" s="276"/>
      <c r="M54" s="276"/>
      <c r="N54" s="275"/>
      <c r="O54" s="1"/>
      <c r="P54" s="233"/>
      <c r="Q54" s="231"/>
    </row>
    <row r="55" spans="1:17" s="185" customFormat="1" x14ac:dyDescent="0.25">
      <c r="A55" s="144"/>
      <c r="B55" s="144"/>
      <c r="C55" s="144"/>
      <c r="D55" s="150"/>
      <c r="E55" s="231"/>
      <c r="F55" s="190"/>
      <c r="G55" s="190"/>
      <c r="H55" s="190"/>
      <c r="I55" s="191"/>
      <c r="J55" s="276"/>
      <c r="K55" s="276"/>
      <c r="L55" s="276"/>
      <c r="M55" s="276"/>
      <c r="N55" s="275"/>
      <c r="O55" s="1"/>
      <c r="P55" s="233"/>
      <c r="Q55" s="231"/>
    </row>
    <row r="56" spans="1:17" s="185" customFormat="1" x14ac:dyDescent="0.25">
      <c r="A56" s="144"/>
      <c r="B56" s="144"/>
      <c r="C56" s="144"/>
      <c r="D56" s="150"/>
      <c r="E56" s="231"/>
      <c r="F56" s="190"/>
      <c r="G56" s="190"/>
      <c r="H56" s="190"/>
      <c r="I56" s="191"/>
      <c r="J56" s="276"/>
      <c r="K56" s="276"/>
      <c r="L56" s="276"/>
      <c r="M56" s="276"/>
      <c r="N56" s="275"/>
      <c r="O56" s="1"/>
      <c r="P56" s="233"/>
      <c r="Q56" s="231"/>
    </row>
    <row r="57" spans="1:17" s="185" customFormat="1" x14ac:dyDescent="0.25">
      <c r="A57" s="144"/>
      <c r="B57" s="144"/>
      <c r="C57" s="144"/>
      <c r="D57" s="150"/>
      <c r="E57" s="231"/>
      <c r="F57" s="190"/>
      <c r="G57" s="190"/>
      <c r="H57" s="190"/>
      <c r="I57" s="191"/>
      <c r="J57" s="276"/>
      <c r="K57" s="276"/>
      <c r="L57" s="276"/>
      <c r="M57" s="276"/>
      <c r="N57" s="275"/>
      <c r="O57" s="1"/>
      <c r="P57" s="233"/>
      <c r="Q57" s="231"/>
    </row>
    <row r="58" spans="1:17" s="185" customFormat="1" x14ac:dyDescent="0.25">
      <c r="A58" s="144"/>
      <c r="B58" s="144"/>
      <c r="C58" s="144"/>
      <c r="D58" s="150"/>
      <c r="E58" s="231"/>
      <c r="F58" s="190"/>
      <c r="G58" s="190"/>
      <c r="H58" s="190"/>
      <c r="I58" s="191"/>
      <c r="J58" s="276"/>
      <c r="K58" s="276"/>
      <c r="L58" s="276"/>
      <c r="M58" s="276"/>
      <c r="N58" s="275"/>
      <c r="O58" s="1"/>
      <c r="P58" s="233"/>
      <c r="Q58" s="231"/>
    </row>
    <row r="59" spans="1:17" s="185" customFormat="1" x14ac:dyDescent="0.25">
      <c r="A59" s="144"/>
      <c r="B59" s="144"/>
      <c r="C59" s="144"/>
      <c r="D59" s="150"/>
      <c r="E59" s="231"/>
      <c r="F59" s="190"/>
      <c r="G59" s="190"/>
      <c r="H59" s="190"/>
      <c r="I59" s="191"/>
      <c r="J59" s="276"/>
      <c r="K59" s="276"/>
      <c r="L59" s="276"/>
      <c r="M59" s="276"/>
      <c r="N59" s="275"/>
      <c r="O59" s="1"/>
      <c r="P59" s="233"/>
      <c r="Q59" s="231"/>
    </row>
    <row r="60" spans="1:17" s="185" customFormat="1" x14ac:dyDescent="0.25">
      <c r="A60" s="144"/>
      <c r="B60" s="144"/>
      <c r="C60" s="144"/>
      <c r="D60" s="150"/>
      <c r="E60" s="231"/>
      <c r="F60" s="190"/>
      <c r="G60" s="190"/>
      <c r="H60" s="190"/>
      <c r="I60" s="191"/>
      <c r="J60" s="276"/>
      <c r="K60" s="276"/>
      <c r="L60" s="276"/>
      <c r="M60" s="276"/>
      <c r="N60" s="275"/>
      <c r="O60" s="1"/>
      <c r="P60" s="233"/>
      <c r="Q60" s="231"/>
    </row>
    <row r="61" spans="1:17" s="185" customFormat="1" x14ac:dyDescent="0.25">
      <c r="A61" s="144"/>
      <c r="B61" s="144"/>
      <c r="C61" s="144"/>
      <c r="D61" s="150"/>
      <c r="E61" s="231"/>
      <c r="F61" s="190"/>
      <c r="G61" s="190"/>
      <c r="H61" s="190"/>
      <c r="I61" s="191"/>
      <c r="J61" s="276"/>
      <c r="K61" s="276"/>
      <c r="L61" s="276"/>
      <c r="M61" s="276"/>
      <c r="N61" s="275"/>
      <c r="O61" s="1"/>
      <c r="P61" s="233"/>
      <c r="Q61" s="231"/>
    </row>
    <row r="62" spans="1:17" s="185" customFormat="1" x14ac:dyDescent="0.25">
      <c r="A62" s="144"/>
      <c r="B62" s="144"/>
      <c r="C62" s="144"/>
      <c r="D62" s="150"/>
      <c r="E62" s="231"/>
      <c r="F62" s="190"/>
      <c r="G62" s="190"/>
      <c r="H62" s="190"/>
      <c r="I62" s="191"/>
      <c r="J62" s="276"/>
      <c r="K62" s="276"/>
      <c r="L62" s="276"/>
      <c r="M62" s="276"/>
      <c r="N62" s="275"/>
      <c r="O62" s="1"/>
      <c r="P62" s="233"/>
      <c r="Q62" s="231"/>
    </row>
    <row r="63" spans="1:17" s="185" customFormat="1" x14ac:dyDescent="0.25">
      <c r="A63" s="144"/>
      <c r="B63" s="144"/>
      <c r="C63" s="144"/>
      <c r="D63" s="150"/>
      <c r="E63" s="231"/>
      <c r="F63" s="190"/>
      <c r="G63" s="190"/>
      <c r="H63" s="190"/>
      <c r="I63" s="191"/>
      <c r="J63" s="276"/>
      <c r="K63" s="276"/>
      <c r="L63" s="276"/>
      <c r="M63" s="276"/>
      <c r="N63" s="275"/>
      <c r="O63" s="1"/>
      <c r="P63" s="233"/>
      <c r="Q63" s="231"/>
    </row>
    <row r="64" spans="1:17" s="185" customFormat="1" x14ac:dyDescent="0.25">
      <c r="A64" s="144"/>
      <c r="B64" s="144"/>
      <c r="C64" s="144"/>
      <c r="D64" s="150"/>
      <c r="E64" s="231"/>
      <c r="F64" s="190"/>
      <c r="G64" s="190"/>
      <c r="H64" s="190"/>
      <c r="I64" s="191"/>
      <c r="J64" s="276"/>
      <c r="K64" s="276"/>
      <c r="L64" s="276"/>
      <c r="M64" s="276"/>
      <c r="N64" s="275"/>
      <c r="O64" s="1"/>
      <c r="P64" s="233"/>
      <c r="Q64" s="231"/>
    </row>
    <row r="65" spans="1:17" s="185" customFormat="1" x14ac:dyDescent="0.25">
      <c r="A65" s="144"/>
      <c r="B65" s="144"/>
      <c r="C65" s="144"/>
      <c r="D65" s="150"/>
      <c r="E65" s="231"/>
      <c r="F65" s="190"/>
      <c r="G65" s="190"/>
      <c r="H65" s="190"/>
      <c r="I65" s="191"/>
      <c r="J65" s="276"/>
      <c r="K65" s="276"/>
      <c r="L65" s="276"/>
      <c r="M65" s="276"/>
      <c r="N65" s="275"/>
      <c r="O65" s="1"/>
      <c r="P65" s="233"/>
      <c r="Q65" s="231"/>
    </row>
    <row r="66" spans="1:17" s="185" customFormat="1" x14ac:dyDescent="0.25">
      <c r="A66" s="144"/>
      <c r="B66" s="144"/>
      <c r="C66" s="144"/>
      <c r="D66" s="150"/>
      <c r="E66" s="231"/>
      <c r="F66" s="190"/>
      <c r="G66" s="190"/>
      <c r="H66" s="190"/>
      <c r="I66" s="191"/>
      <c r="J66" s="276"/>
      <c r="K66" s="276"/>
      <c r="L66" s="276"/>
      <c r="M66" s="276"/>
      <c r="N66" s="275"/>
      <c r="O66" s="1"/>
      <c r="P66" s="233"/>
      <c r="Q66" s="231"/>
    </row>
    <row r="67" spans="1:17" s="185" customFormat="1" x14ac:dyDescent="0.25">
      <c r="A67" s="144"/>
      <c r="B67" s="144"/>
      <c r="C67" s="144"/>
      <c r="D67" s="150"/>
      <c r="E67" s="231"/>
      <c r="F67" s="190"/>
      <c r="G67" s="190"/>
      <c r="H67" s="190"/>
      <c r="I67" s="191"/>
      <c r="J67" s="276"/>
      <c r="K67" s="276"/>
      <c r="L67" s="276"/>
      <c r="M67" s="276"/>
      <c r="N67" s="275"/>
      <c r="O67" s="1"/>
      <c r="P67" s="233"/>
      <c r="Q67" s="231"/>
    </row>
    <row r="68" spans="1:17" s="185" customFormat="1" x14ac:dyDescent="0.25">
      <c r="A68" s="144"/>
      <c r="B68" s="144"/>
      <c r="C68" s="144"/>
      <c r="D68" s="150"/>
      <c r="E68" s="231"/>
      <c r="F68" s="190"/>
      <c r="G68" s="190"/>
      <c r="H68" s="190"/>
      <c r="I68" s="191"/>
      <c r="J68" s="276"/>
      <c r="K68" s="276"/>
      <c r="L68" s="276"/>
      <c r="M68" s="276"/>
      <c r="N68" s="275"/>
      <c r="O68" s="1"/>
      <c r="P68" s="233"/>
      <c r="Q68" s="231"/>
    </row>
    <row r="69" spans="1:17" s="185" customFormat="1" x14ac:dyDescent="0.25">
      <c r="A69" s="144"/>
      <c r="B69" s="144"/>
      <c r="C69" s="144"/>
      <c r="D69" s="150"/>
      <c r="E69" s="231"/>
      <c r="F69" s="190"/>
      <c r="G69" s="190"/>
      <c r="H69" s="190"/>
      <c r="I69" s="191"/>
      <c r="J69" s="276"/>
      <c r="K69" s="276"/>
      <c r="L69" s="276"/>
      <c r="M69" s="276"/>
      <c r="N69" s="275"/>
      <c r="O69" s="1"/>
      <c r="P69" s="233"/>
      <c r="Q69" s="231"/>
    </row>
    <row r="70" spans="1:17" s="185" customFormat="1" x14ac:dyDescent="0.25">
      <c r="A70" s="144"/>
      <c r="B70" s="144"/>
      <c r="C70" s="144"/>
      <c r="D70" s="150"/>
      <c r="E70" s="231"/>
      <c r="F70" s="190"/>
      <c r="G70" s="190"/>
      <c r="H70" s="190"/>
      <c r="I70" s="191"/>
      <c r="J70" s="276"/>
      <c r="K70" s="276"/>
      <c r="L70" s="276"/>
      <c r="M70" s="276"/>
      <c r="N70" s="275"/>
      <c r="O70" s="1"/>
      <c r="P70" s="233"/>
      <c r="Q70" s="231"/>
    </row>
    <row r="71" spans="1:17" s="185" customFormat="1" x14ac:dyDescent="0.25">
      <c r="A71" s="144"/>
      <c r="B71" s="144"/>
      <c r="C71" s="144"/>
      <c r="D71" s="150"/>
      <c r="E71" s="231"/>
      <c r="F71" s="190"/>
      <c r="G71" s="190"/>
      <c r="H71" s="190"/>
      <c r="I71" s="191"/>
      <c r="J71" s="276"/>
      <c r="K71" s="276"/>
      <c r="L71" s="276"/>
      <c r="M71" s="276"/>
      <c r="N71" s="275"/>
      <c r="O71" s="1"/>
      <c r="P71" s="233"/>
      <c r="Q71" s="231"/>
    </row>
    <row r="72" spans="1:17" s="185" customFormat="1" x14ac:dyDescent="0.25">
      <c r="A72" s="144"/>
      <c r="B72" s="144"/>
      <c r="C72" s="144"/>
      <c r="D72" s="150"/>
      <c r="E72" s="231"/>
      <c r="F72" s="190"/>
      <c r="G72" s="190"/>
      <c r="H72" s="190"/>
      <c r="I72" s="191"/>
      <c r="J72" s="276"/>
      <c r="K72" s="276"/>
      <c r="L72" s="276"/>
      <c r="M72" s="276"/>
      <c r="N72" s="275"/>
      <c r="O72" s="1"/>
      <c r="P72" s="233"/>
      <c r="Q72" s="231"/>
    </row>
    <row r="73" spans="1:17" s="185" customFormat="1" x14ac:dyDescent="0.25">
      <c r="A73" s="144"/>
      <c r="B73" s="144"/>
      <c r="C73" s="144"/>
      <c r="D73" s="150"/>
      <c r="E73" s="231"/>
      <c r="F73" s="190"/>
      <c r="G73" s="190"/>
      <c r="H73" s="190"/>
      <c r="I73" s="191"/>
      <c r="J73" s="276"/>
      <c r="K73" s="276"/>
      <c r="L73" s="276"/>
      <c r="M73" s="276"/>
      <c r="N73" s="275"/>
      <c r="O73" s="1"/>
      <c r="P73" s="233"/>
      <c r="Q73" s="231"/>
    </row>
    <row r="74" spans="1:17" s="185" customFormat="1" x14ac:dyDescent="0.25">
      <c r="A74" s="144"/>
      <c r="B74" s="144"/>
      <c r="C74" s="144"/>
      <c r="D74" s="150"/>
      <c r="E74" s="231"/>
      <c r="F74" s="190"/>
      <c r="G74" s="190"/>
      <c r="H74" s="190"/>
      <c r="I74" s="191"/>
      <c r="J74" s="276"/>
      <c r="K74" s="276"/>
      <c r="L74" s="276"/>
      <c r="M74" s="276"/>
      <c r="N74" s="275"/>
      <c r="O74" s="1"/>
      <c r="P74" s="233"/>
      <c r="Q74" s="231"/>
    </row>
    <row r="75" spans="1:17" s="185" customFormat="1" x14ac:dyDescent="0.25">
      <c r="A75" s="144"/>
      <c r="B75" s="144"/>
      <c r="C75" s="144"/>
      <c r="D75" s="150"/>
      <c r="E75" s="231"/>
      <c r="F75" s="190"/>
      <c r="G75" s="190"/>
      <c r="H75" s="190"/>
      <c r="I75" s="191"/>
      <c r="J75" s="276"/>
      <c r="K75" s="276"/>
      <c r="L75" s="276"/>
      <c r="M75" s="276"/>
      <c r="N75" s="275"/>
      <c r="O75" s="1"/>
      <c r="P75" s="233"/>
      <c r="Q75" s="231"/>
    </row>
    <row r="76" spans="1:17" s="185" customFormat="1" x14ac:dyDescent="0.25">
      <c r="A76" s="144"/>
      <c r="B76" s="144"/>
      <c r="C76" s="144"/>
      <c r="D76" s="150"/>
      <c r="E76" s="231"/>
      <c r="F76" s="190"/>
      <c r="G76" s="190"/>
      <c r="H76" s="190"/>
      <c r="I76" s="191"/>
      <c r="J76" s="276"/>
      <c r="K76" s="276"/>
      <c r="L76" s="276"/>
      <c r="M76" s="276"/>
      <c r="N76" s="275"/>
      <c r="O76" s="1"/>
      <c r="P76" s="233"/>
      <c r="Q76" s="231"/>
    </row>
    <row r="77" spans="1:17" s="185" customFormat="1" x14ac:dyDescent="0.25">
      <c r="A77" s="144"/>
      <c r="B77" s="144"/>
      <c r="C77" s="144"/>
      <c r="D77" s="150"/>
      <c r="E77" s="231"/>
      <c r="F77" s="190"/>
      <c r="G77" s="190"/>
      <c r="H77" s="190"/>
      <c r="I77" s="191"/>
      <c r="J77" s="276"/>
      <c r="K77" s="276"/>
      <c r="L77" s="276"/>
      <c r="M77" s="276"/>
      <c r="N77" s="275"/>
      <c r="O77" s="1"/>
      <c r="P77" s="233"/>
      <c r="Q77" s="231"/>
    </row>
    <row r="78" spans="1:17" s="185" customFormat="1" x14ac:dyDescent="0.25">
      <c r="A78" s="144"/>
      <c r="B78" s="144"/>
      <c r="C78" s="144"/>
      <c r="D78" s="150"/>
      <c r="E78" s="231"/>
      <c r="F78" s="190"/>
      <c r="G78" s="190"/>
      <c r="H78" s="190"/>
      <c r="I78" s="191"/>
      <c r="J78" s="276"/>
      <c r="K78" s="276"/>
      <c r="L78" s="276"/>
      <c r="M78" s="276"/>
      <c r="N78" s="275"/>
      <c r="O78" s="1"/>
      <c r="P78" s="233"/>
      <c r="Q78" s="231"/>
    </row>
    <row r="79" spans="1:17" s="185" customFormat="1" x14ac:dyDescent="0.25">
      <c r="A79" s="144"/>
      <c r="B79" s="144"/>
      <c r="C79" s="144"/>
      <c r="D79" s="150"/>
      <c r="E79" s="231"/>
      <c r="F79" s="190"/>
      <c r="G79" s="190"/>
      <c r="H79" s="190"/>
      <c r="I79" s="191"/>
      <c r="J79" s="276"/>
      <c r="K79" s="276"/>
      <c r="L79" s="276"/>
      <c r="M79" s="276"/>
      <c r="N79" s="275"/>
      <c r="O79" s="1"/>
      <c r="P79" s="233"/>
      <c r="Q79" s="231"/>
    </row>
    <row r="80" spans="1:17" s="185" customFormat="1" x14ac:dyDescent="0.25">
      <c r="A80" s="144"/>
      <c r="B80" s="144"/>
      <c r="C80" s="144"/>
      <c r="D80" s="150"/>
      <c r="E80" s="231"/>
      <c r="F80" s="190"/>
      <c r="G80" s="190"/>
      <c r="H80" s="190"/>
      <c r="I80" s="191"/>
      <c r="J80" s="276"/>
      <c r="K80" s="276"/>
      <c r="L80" s="276"/>
      <c r="M80" s="276"/>
      <c r="N80" s="275"/>
      <c r="O80" s="1"/>
      <c r="P80" s="233"/>
      <c r="Q80" s="231"/>
    </row>
    <row r="81" spans="1:17" s="185" customFormat="1" x14ac:dyDescent="0.25">
      <c r="A81" s="144"/>
      <c r="B81" s="144"/>
      <c r="C81" s="144"/>
      <c r="D81" s="150"/>
      <c r="E81" s="231"/>
      <c r="F81" s="190"/>
      <c r="G81" s="190"/>
      <c r="H81" s="190"/>
      <c r="I81" s="191"/>
      <c r="J81" s="276"/>
      <c r="K81" s="276"/>
      <c r="L81" s="276"/>
      <c r="M81" s="276"/>
      <c r="N81" s="275"/>
      <c r="O81" s="1"/>
      <c r="P81" s="233"/>
      <c r="Q81" s="231"/>
    </row>
    <row r="82" spans="1:17" s="185" customFormat="1" x14ac:dyDescent="0.25">
      <c r="A82" s="144"/>
      <c r="B82" s="144"/>
      <c r="C82" s="144"/>
      <c r="D82" s="150"/>
      <c r="E82" s="231"/>
      <c r="F82" s="190"/>
      <c r="G82" s="190"/>
      <c r="H82" s="190"/>
      <c r="I82" s="191"/>
      <c r="J82" s="276"/>
      <c r="K82" s="276"/>
      <c r="L82" s="276"/>
      <c r="M82" s="276"/>
      <c r="N82" s="275"/>
      <c r="O82" s="1"/>
      <c r="P82" s="233"/>
      <c r="Q82" s="231"/>
    </row>
    <row r="83" spans="1:17" s="185" customFormat="1" x14ac:dyDescent="0.25">
      <c r="A83" s="144"/>
      <c r="B83" s="144"/>
      <c r="C83" s="144"/>
      <c r="D83" s="150"/>
      <c r="E83" s="231"/>
      <c r="F83" s="190"/>
      <c r="G83" s="190"/>
      <c r="H83" s="190"/>
      <c r="I83" s="191"/>
      <c r="J83" s="276"/>
      <c r="K83" s="276"/>
      <c r="L83" s="276"/>
      <c r="M83" s="276"/>
      <c r="N83" s="275"/>
      <c r="O83" s="1"/>
      <c r="P83" s="233"/>
      <c r="Q83" s="231"/>
    </row>
    <row r="84" spans="1:17" s="185" customFormat="1" x14ac:dyDescent="0.25">
      <c r="A84" s="144"/>
      <c r="B84" s="144"/>
      <c r="C84" s="144"/>
      <c r="D84" s="150"/>
      <c r="E84" s="231"/>
      <c r="F84" s="190"/>
      <c r="G84" s="190"/>
      <c r="H84" s="190"/>
      <c r="I84" s="191"/>
      <c r="J84" s="276"/>
      <c r="K84" s="276"/>
      <c r="L84" s="276"/>
      <c r="M84" s="276"/>
      <c r="N84" s="275"/>
      <c r="O84" s="1"/>
      <c r="P84" s="233"/>
      <c r="Q84" s="231"/>
    </row>
    <row r="85" spans="1:17" s="185" customFormat="1" x14ac:dyDescent="0.25">
      <c r="A85" s="144"/>
      <c r="B85" s="144"/>
      <c r="C85" s="144"/>
      <c r="D85" s="150"/>
      <c r="E85" s="231"/>
      <c r="F85" s="190"/>
      <c r="G85" s="190"/>
      <c r="H85" s="190"/>
      <c r="I85" s="191"/>
      <c r="J85" s="276"/>
      <c r="K85" s="276"/>
      <c r="L85" s="276"/>
      <c r="M85" s="276"/>
      <c r="N85" s="275"/>
      <c r="O85" s="1"/>
      <c r="P85" s="233"/>
      <c r="Q85" s="231"/>
    </row>
    <row r="86" spans="1:17" s="185" customFormat="1" x14ac:dyDescent="0.25">
      <c r="A86" s="144"/>
      <c r="B86" s="144"/>
      <c r="C86" s="144"/>
      <c r="D86" s="150"/>
      <c r="E86" s="231"/>
      <c r="F86" s="190"/>
      <c r="G86" s="190"/>
      <c r="H86" s="190"/>
      <c r="I86" s="191"/>
      <c r="J86" s="276"/>
      <c r="K86" s="276"/>
      <c r="L86" s="276"/>
      <c r="M86" s="276"/>
      <c r="N86" s="275"/>
      <c r="O86" s="1"/>
      <c r="P86" s="233"/>
      <c r="Q86" s="231"/>
    </row>
    <row r="87" spans="1:17" s="185" customFormat="1" x14ac:dyDescent="0.25">
      <c r="A87" s="144"/>
      <c r="B87" s="144"/>
      <c r="C87" s="144"/>
      <c r="D87" s="150"/>
      <c r="E87" s="231"/>
      <c r="F87" s="190"/>
      <c r="G87" s="190"/>
      <c r="H87" s="190"/>
      <c r="I87" s="191"/>
      <c r="J87" s="276"/>
      <c r="K87" s="276"/>
      <c r="L87" s="276"/>
      <c r="M87" s="276"/>
      <c r="N87" s="275"/>
      <c r="O87" s="1"/>
      <c r="P87" s="233"/>
      <c r="Q87" s="231"/>
    </row>
    <row r="88" spans="1:17" s="185" customFormat="1" x14ac:dyDescent="0.25">
      <c r="A88" s="144"/>
      <c r="B88" s="144"/>
      <c r="C88" s="144"/>
      <c r="D88" s="150"/>
      <c r="E88" s="231"/>
      <c r="F88" s="190"/>
      <c r="G88" s="190"/>
      <c r="H88" s="190"/>
      <c r="I88" s="191"/>
      <c r="J88" s="276"/>
      <c r="K88" s="276"/>
      <c r="L88" s="276"/>
      <c r="M88" s="276"/>
      <c r="N88" s="275"/>
      <c r="O88" s="1"/>
      <c r="P88" s="233"/>
      <c r="Q88" s="231"/>
    </row>
    <row r="89" spans="1:17" s="185" customFormat="1" x14ac:dyDescent="0.25">
      <c r="A89" s="144"/>
      <c r="B89" s="144"/>
      <c r="C89" s="144"/>
      <c r="D89" s="150"/>
      <c r="E89" s="231"/>
      <c r="F89" s="190"/>
      <c r="G89" s="190"/>
      <c r="H89" s="190"/>
      <c r="I89" s="191"/>
      <c r="J89" s="276"/>
      <c r="K89" s="276"/>
      <c r="L89" s="276"/>
      <c r="M89" s="276"/>
      <c r="N89" s="275"/>
      <c r="O89" s="1"/>
      <c r="P89" s="233"/>
      <c r="Q89" s="231"/>
    </row>
    <row r="90" spans="1:17" s="185" customFormat="1" x14ac:dyDescent="0.25">
      <c r="A90" s="144"/>
      <c r="B90" s="144"/>
      <c r="C90" s="144"/>
      <c r="D90" s="150"/>
      <c r="E90" s="231"/>
      <c r="F90" s="190"/>
      <c r="G90" s="190"/>
      <c r="H90" s="190"/>
      <c r="I90" s="191"/>
      <c r="J90" s="276"/>
      <c r="K90" s="276"/>
      <c r="L90" s="276"/>
      <c r="M90" s="276"/>
      <c r="N90" s="275"/>
      <c r="O90" s="1"/>
      <c r="P90" s="233"/>
      <c r="Q90" s="231"/>
    </row>
    <row r="91" spans="1:17" s="185" customFormat="1" x14ac:dyDescent="0.25">
      <c r="A91" s="144"/>
      <c r="B91" s="144"/>
      <c r="C91" s="144"/>
      <c r="D91" s="150"/>
      <c r="E91" s="231"/>
      <c r="F91" s="190"/>
      <c r="G91" s="190"/>
      <c r="H91" s="190"/>
      <c r="I91" s="191"/>
      <c r="J91" s="276"/>
      <c r="K91" s="276"/>
      <c r="L91" s="276"/>
      <c r="M91" s="276"/>
      <c r="N91" s="275"/>
      <c r="O91" s="1"/>
      <c r="P91" s="233"/>
      <c r="Q91" s="231"/>
    </row>
    <row r="92" spans="1:17" s="185" customFormat="1" x14ac:dyDescent="0.25">
      <c r="A92" s="144"/>
      <c r="B92" s="144"/>
      <c r="C92" s="144"/>
      <c r="D92" s="150"/>
      <c r="E92" s="231"/>
      <c r="F92" s="190"/>
      <c r="G92" s="190"/>
      <c r="H92" s="190"/>
      <c r="I92" s="191"/>
      <c r="J92" s="276"/>
      <c r="K92" s="276"/>
      <c r="L92" s="276"/>
      <c r="M92" s="276"/>
      <c r="N92" s="275"/>
      <c r="O92" s="1"/>
      <c r="P92" s="233"/>
      <c r="Q92" s="231"/>
    </row>
    <row r="93" spans="1:17" s="185" customFormat="1" x14ac:dyDescent="0.25">
      <c r="A93" s="144"/>
      <c r="B93" s="144"/>
      <c r="C93" s="144"/>
      <c r="D93" s="150"/>
      <c r="E93" s="231"/>
      <c r="F93" s="190"/>
      <c r="G93" s="190"/>
      <c r="H93" s="190"/>
      <c r="I93" s="191"/>
      <c r="J93" s="276"/>
      <c r="K93" s="276"/>
      <c r="L93" s="276"/>
      <c r="M93" s="276"/>
      <c r="N93" s="275"/>
      <c r="O93" s="1"/>
      <c r="P93" s="233"/>
      <c r="Q93" s="231"/>
    </row>
    <row r="94" spans="1:17" s="185" customFormat="1" x14ac:dyDescent="0.25">
      <c r="A94" s="144"/>
      <c r="B94" s="144"/>
      <c r="C94" s="144"/>
      <c r="D94" s="150"/>
      <c r="E94" s="231"/>
      <c r="F94" s="190"/>
      <c r="G94" s="190"/>
      <c r="H94" s="190"/>
      <c r="I94" s="191"/>
      <c r="J94" s="276"/>
      <c r="K94" s="276"/>
      <c r="L94" s="276"/>
      <c r="M94" s="276"/>
      <c r="N94" s="275"/>
      <c r="O94" s="1"/>
      <c r="P94" s="233"/>
      <c r="Q94" s="231"/>
    </row>
    <row r="95" spans="1:17" s="185" customFormat="1" x14ac:dyDescent="0.25">
      <c r="A95" s="144"/>
      <c r="B95" s="144"/>
      <c r="C95" s="144"/>
      <c r="D95" s="150"/>
      <c r="E95" s="231"/>
      <c r="F95" s="190"/>
      <c r="G95" s="190"/>
      <c r="H95" s="190"/>
      <c r="I95" s="191"/>
      <c r="J95" s="276"/>
      <c r="K95" s="276"/>
      <c r="L95" s="276"/>
      <c r="M95" s="276"/>
      <c r="N95" s="275"/>
      <c r="O95" s="1"/>
      <c r="P95" s="233"/>
      <c r="Q95" s="231"/>
    </row>
    <row r="96" spans="1:17" s="185" customFormat="1" x14ac:dyDescent="0.25">
      <c r="A96" s="144"/>
      <c r="B96" s="144"/>
      <c r="C96" s="144"/>
      <c r="D96" s="150"/>
      <c r="E96" s="231"/>
      <c r="F96" s="190"/>
      <c r="G96" s="190"/>
      <c r="H96" s="190"/>
      <c r="I96" s="191"/>
      <c r="J96" s="276"/>
      <c r="K96" s="276"/>
      <c r="L96" s="276"/>
      <c r="M96" s="276"/>
      <c r="N96" s="275"/>
      <c r="O96" s="1"/>
      <c r="P96" s="233"/>
      <c r="Q96" s="231"/>
    </row>
    <row r="97" spans="1:17" s="185" customFormat="1" x14ac:dyDescent="0.25">
      <c r="A97" s="144"/>
      <c r="B97" s="144"/>
      <c r="C97" s="144"/>
      <c r="D97" s="150"/>
      <c r="E97" s="231"/>
      <c r="F97" s="190"/>
      <c r="G97" s="190"/>
      <c r="H97" s="190"/>
      <c r="I97" s="191"/>
      <c r="J97" s="276"/>
      <c r="K97" s="276"/>
      <c r="L97" s="276"/>
      <c r="M97" s="276"/>
      <c r="N97" s="275"/>
      <c r="O97" s="1"/>
      <c r="P97" s="233"/>
      <c r="Q97" s="231"/>
    </row>
    <row r="98" spans="1:17" s="185" customFormat="1" x14ac:dyDescent="0.25">
      <c r="A98" s="144"/>
      <c r="B98" s="144"/>
      <c r="C98" s="144"/>
      <c r="D98" s="150"/>
      <c r="E98" s="231"/>
      <c r="F98" s="190"/>
      <c r="G98" s="190"/>
      <c r="H98" s="190"/>
      <c r="I98" s="191"/>
      <c r="J98" s="276"/>
      <c r="K98" s="276"/>
      <c r="L98" s="276"/>
      <c r="M98" s="276"/>
      <c r="N98" s="275"/>
      <c r="O98" s="1"/>
      <c r="P98" s="233"/>
      <c r="Q98" s="231"/>
    </row>
    <row r="99" spans="1:17" s="185" customFormat="1" x14ac:dyDescent="0.25">
      <c r="A99" s="144"/>
      <c r="B99" s="144"/>
      <c r="C99" s="144"/>
      <c r="D99" s="150"/>
      <c r="E99" s="231"/>
      <c r="F99" s="190"/>
      <c r="G99" s="190"/>
      <c r="H99" s="190"/>
      <c r="I99" s="191"/>
      <c r="J99" s="276"/>
      <c r="K99" s="276"/>
      <c r="L99" s="276"/>
      <c r="M99" s="276"/>
      <c r="N99" s="275"/>
      <c r="O99" s="1"/>
      <c r="P99" s="233"/>
      <c r="Q99" s="231"/>
    </row>
    <row r="100" spans="1:17" s="185" customFormat="1" x14ac:dyDescent="0.25">
      <c r="A100" s="144"/>
      <c r="B100" s="144"/>
      <c r="C100" s="144"/>
      <c r="D100" s="150"/>
      <c r="E100" s="231"/>
      <c r="F100" s="190"/>
      <c r="G100" s="190"/>
      <c r="H100" s="190"/>
      <c r="I100" s="191"/>
      <c r="J100" s="276"/>
      <c r="K100" s="276"/>
      <c r="L100" s="276"/>
      <c r="M100" s="276"/>
      <c r="N100" s="275"/>
      <c r="O100" s="1"/>
      <c r="P100" s="233"/>
      <c r="Q100" s="231"/>
    </row>
    <row r="101" spans="1:17" s="185" customFormat="1" x14ac:dyDescent="0.25">
      <c r="A101" s="144"/>
      <c r="B101" s="144"/>
      <c r="C101" s="144"/>
      <c r="D101" s="150"/>
      <c r="E101" s="231"/>
      <c r="F101" s="190"/>
      <c r="G101" s="190"/>
      <c r="H101" s="190"/>
      <c r="I101" s="191"/>
      <c r="J101" s="276"/>
      <c r="K101" s="276"/>
      <c r="L101" s="276"/>
      <c r="M101" s="276"/>
      <c r="N101" s="275"/>
      <c r="O101" s="1"/>
      <c r="P101" s="233"/>
      <c r="Q101" s="231"/>
    </row>
    <row r="102" spans="1:17" s="185" customFormat="1" x14ac:dyDescent="0.25">
      <c r="A102" s="144"/>
      <c r="B102" s="144"/>
      <c r="C102" s="144"/>
      <c r="D102" s="150"/>
      <c r="E102" s="231"/>
      <c r="F102" s="190"/>
      <c r="G102" s="190"/>
      <c r="H102" s="190"/>
      <c r="I102" s="191"/>
      <c r="J102" s="276"/>
      <c r="K102" s="276"/>
      <c r="L102" s="276"/>
      <c r="M102" s="276"/>
      <c r="N102" s="275"/>
      <c r="O102" s="1"/>
      <c r="P102" s="233"/>
      <c r="Q102" s="231"/>
    </row>
    <row r="103" spans="1:17" s="185" customFormat="1" x14ac:dyDescent="0.25">
      <c r="A103" s="144"/>
      <c r="B103" s="144"/>
      <c r="C103" s="144"/>
      <c r="D103" s="150"/>
      <c r="E103" s="231"/>
      <c r="F103" s="190"/>
      <c r="G103" s="190"/>
      <c r="H103" s="190"/>
      <c r="I103" s="191"/>
      <c r="J103" s="276"/>
      <c r="K103" s="276"/>
      <c r="L103" s="276"/>
      <c r="M103" s="276"/>
      <c r="N103" s="275"/>
      <c r="O103" s="1"/>
      <c r="P103" s="233"/>
      <c r="Q103" s="231"/>
    </row>
    <row r="104" spans="1:17" x14ac:dyDescent="0.25">
      <c r="F104" s="168"/>
      <c r="G104" s="168"/>
      <c r="H104" s="168"/>
    </row>
    <row r="105" spans="1:17" x14ac:dyDescent="0.25">
      <c r="F105" s="168"/>
      <c r="G105" s="168"/>
      <c r="H105" s="168"/>
    </row>
    <row r="106" spans="1:17" x14ac:dyDescent="0.25">
      <c r="F106" s="168"/>
      <c r="G106" s="168"/>
      <c r="H106" s="168"/>
    </row>
    <row r="107" spans="1:17" x14ac:dyDescent="0.25">
      <c r="F107" s="168"/>
      <c r="G107" s="168"/>
      <c r="H107" s="168"/>
    </row>
    <row r="108" spans="1:17" x14ac:dyDescent="0.25">
      <c r="F108" s="168"/>
      <c r="G108" s="168"/>
      <c r="H108" s="168"/>
    </row>
    <row r="109" spans="1:17" x14ac:dyDescent="0.25">
      <c r="F109" s="168"/>
      <c r="G109" s="168"/>
      <c r="H109" s="168"/>
    </row>
    <row r="110" spans="1:17" x14ac:dyDescent="0.25">
      <c r="F110" s="168"/>
      <c r="G110" s="168"/>
      <c r="H110" s="168"/>
    </row>
    <row r="111" spans="1:17" x14ac:dyDescent="0.25">
      <c r="F111" s="168"/>
      <c r="G111" s="168"/>
      <c r="H111" s="168"/>
    </row>
    <row r="112" spans="1:17" x14ac:dyDescent="0.25">
      <c r="F112" s="168"/>
      <c r="G112" s="168"/>
      <c r="H112" s="168"/>
    </row>
    <row r="113" spans="6:8" x14ac:dyDescent="0.25">
      <c r="F113" s="168"/>
      <c r="G113" s="168"/>
      <c r="H113" s="168"/>
    </row>
    <row r="114" spans="6:8" x14ac:dyDescent="0.25">
      <c r="F114" s="168"/>
      <c r="G114" s="168"/>
      <c r="H114" s="168"/>
    </row>
  </sheetData>
  <mergeCells count="1">
    <mergeCell ref="A3:C3"/>
  </mergeCells>
  <conditionalFormatting sqref="G5:H11">
    <cfRule type="containsBlanks" dxfId="3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rowBreaks count="1" manualBreakCount="1">
    <brk id="12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2450-4977-48B3-BDAE-2602A95A9956}">
  <sheetPr>
    <pageSetUpPr fitToPage="1"/>
  </sheetPr>
  <dimension ref="A1:J124"/>
  <sheetViews>
    <sheetView tabSelected="1" topLeftCell="A10" zoomScale="130" zoomScaleNormal="130" workbookViewId="0">
      <selection activeCell="C123" sqref="C123"/>
    </sheetView>
  </sheetViews>
  <sheetFormatPr defaultRowHeight="15.75" x14ac:dyDescent="0.25"/>
  <cols>
    <col min="1" max="1" width="8.375" customWidth="1"/>
    <col min="2" max="2" width="15.75" customWidth="1"/>
    <col min="3" max="3" width="51.625" customWidth="1"/>
    <col min="4" max="4" width="3.75" customWidth="1"/>
    <col min="5" max="5" width="10.625" customWidth="1"/>
    <col min="7" max="8" width="13.25" customWidth="1"/>
    <col min="10" max="10" width="12.75" customWidth="1"/>
  </cols>
  <sheetData>
    <row r="1" spans="1:10" ht="17.25" thickTop="1" thickBot="1" x14ac:dyDescent="0.3">
      <c r="A1" s="88" t="s">
        <v>499</v>
      </c>
      <c r="B1" s="88" t="s">
        <v>155</v>
      </c>
      <c r="C1" s="88" t="s">
        <v>620</v>
      </c>
      <c r="D1" s="88"/>
      <c r="E1" s="88"/>
      <c r="F1" s="88"/>
      <c r="G1" s="88"/>
      <c r="H1" s="88"/>
      <c r="I1" s="88"/>
      <c r="J1" s="88"/>
    </row>
    <row r="2" spans="1:10" ht="17.25" thickTop="1" thickBot="1" x14ac:dyDescent="0.3">
      <c r="A2" s="88"/>
      <c r="B2" s="88"/>
      <c r="C2" s="88" t="s">
        <v>14</v>
      </c>
      <c r="D2" s="88"/>
      <c r="E2" s="88"/>
      <c r="F2" s="88"/>
      <c r="G2" s="175">
        <f>SUM(F5,F11,F17,F23,F31,F52,F81)</f>
        <v>0</v>
      </c>
      <c r="H2" s="88"/>
      <c r="I2" s="88"/>
      <c r="J2" s="88"/>
    </row>
    <row r="3" spans="1:10" ht="33" thickTop="1" thickBot="1" x14ac:dyDescent="0.3">
      <c r="A3" s="87" t="s">
        <v>380</v>
      </c>
      <c r="B3" s="88" t="s">
        <v>12</v>
      </c>
      <c r="C3" s="89" t="s">
        <v>381</v>
      </c>
      <c r="D3" s="90" t="s">
        <v>186</v>
      </c>
      <c r="E3" s="91" t="s">
        <v>382</v>
      </c>
      <c r="F3" s="92" t="s">
        <v>383</v>
      </c>
      <c r="G3" s="93" t="s">
        <v>384</v>
      </c>
      <c r="H3" s="94" t="s">
        <v>385</v>
      </c>
      <c r="I3" s="95" t="s">
        <v>386</v>
      </c>
      <c r="J3" s="95" t="s">
        <v>503</v>
      </c>
    </row>
    <row r="4" spans="1:10" x14ac:dyDescent="0.25">
      <c r="A4" s="96"/>
      <c r="B4" s="97" t="s">
        <v>387</v>
      </c>
      <c r="C4" s="329" t="s">
        <v>388</v>
      </c>
      <c r="D4" s="329"/>
      <c r="E4" s="330"/>
      <c r="F4" s="331"/>
      <c r="G4" s="331"/>
      <c r="H4" s="98"/>
      <c r="I4" s="99"/>
      <c r="J4" s="99"/>
    </row>
    <row r="5" spans="1:10" s="83" customFormat="1" x14ac:dyDescent="0.25">
      <c r="A5" s="192" t="s">
        <v>389</v>
      </c>
      <c r="B5" s="193" t="s">
        <v>390</v>
      </c>
      <c r="C5" s="100" t="s">
        <v>391</v>
      </c>
      <c r="D5" s="194"/>
      <c r="E5" s="195"/>
      <c r="F5" s="321">
        <f>SUM(G6:G10)</f>
        <v>0</v>
      </c>
      <c r="G5" s="322"/>
      <c r="H5" s="196"/>
      <c r="I5" s="197"/>
      <c r="J5" s="197"/>
    </row>
    <row r="6" spans="1:10" s="83" customFormat="1" x14ac:dyDescent="0.25">
      <c r="A6" s="198"/>
      <c r="B6" s="323" t="s">
        <v>392</v>
      </c>
      <c r="C6" s="324"/>
      <c r="D6" s="325"/>
      <c r="E6" s="326"/>
      <c r="F6" s="327"/>
      <c r="G6" s="328"/>
      <c r="H6" s="199"/>
      <c r="I6" s="200"/>
      <c r="J6" s="200"/>
    </row>
    <row r="7" spans="1:10" s="83" customFormat="1" x14ac:dyDescent="0.25">
      <c r="A7" s="198"/>
      <c r="B7" s="315" t="s">
        <v>393</v>
      </c>
      <c r="C7" s="316"/>
      <c r="D7" s="317"/>
      <c r="E7" s="318"/>
      <c r="F7" s="319"/>
      <c r="G7" s="320"/>
      <c r="H7" s="199"/>
      <c r="I7" s="200"/>
      <c r="J7" s="200"/>
    </row>
    <row r="8" spans="1:10" s="83" customFormat="1" x14ac:dyDescent="0.25">
      <c r="A8" s="198">
        <v>1</v>
      </c>
      <c r="B8" s="103">
        <v>611421231</v>
      </c>
      <c r="C8" s="101" t="s">
        <v>394</v>
      </c>
      <c r="D8" s="201" t="s">
        <v>67</v>
      </c>
      <c r="E8" s="202">
        <v>3153</v>
      </c>
      <c r="F8" s="203"/>
      <c r="G8" s="204">
        <f>E8*F8</f>
        <v>0</v>
      </c>
      <c r="H8" s="199" t="s">
        <v>395</v>
      </c>
      <c r="I8" s="200" t="s">
        <v>279</v>
      </c>
      <c r="J8" s="200"/>
    </row>
    <row r="9" spans="1:10" s="83" customFormat="1" x14ac:dyDescent="0.25">
      <c r="A9" s="198"/>
      <c r="B9" s="315" t="s">
        <v>396</v>
      </c>
      <c r="C9" s="316"/>
      <c r="D9" s="317"/>
      <c r="E9" s="318"/>
      <c r="F9" s="319"/>
      <c r="G9" s="320"/>
      <c r="H9" s="199"/>
      <c r="I9" s="200"/>
      <c r="J9" s="200"/>
    </row>
    <row r="10" spans="1:10" s="83" customFormat="1" x14ac:dyDescent="0.25">
      <c r="A10" s="198">
        <v>2</v>
      </c>
      <c r="B10" s="103">
        <v>612421231</v>
      </c>
      <c r="C10" s="101" t="s">
        <v>397</v>
      </c>
      <c r="D10" s="201" t="s">
        <v>67</v>
      </c>
      <c r="E10" s="202">
        <v>8579</v>
      </c>
      <c r="F10" s="203"/>
      <c r="G10" s="204">
        <f>E10*F10</f>
        <v>0</v>
      </c>
      <c r="H10" s="199" t="s">
        <v>395</v>
      </c>
      <c r="I10" s="200" t="s">
        <v>279</v>
      </c>
      <c r="J10" s="200"/>
    </row>
    <row r="11" spans="1:10" s="83" customFormat="1" x14ac:dyDescent="0.25">
      <c r="A11" s="192" t="s">
        <v>389</v>
      </c>
      <c r="B11" s="193" t="s">
        <v>398</v>
      </c>
      <c r="C11" s="100" t="s">
        <v>399</v>
      </c>
      <c r="D11" s="194"/>
      <c r="E11" s="195"/>
      <c r="F11" s="321">
        <f>SUM(G12:G13)</f>
        <v>0</v>
      </c>
      <c r="G11" s="322"/>
      <c r="H11" s="196"/>
      <c r="I11" s="197"/>
      <c r="J11" s="197"/>
    </row>
    <row r="12" spans="1:10" s="83" customFormat="1" x14ac:dyDescent="0.25">
      <c r="A12" s="198"/>
      <c r="B12" s="323" t="s">
        <v>400</v>
      </c>
      <c r="C12" s="324"/>
      <c r="D12" s="325"/>
      <c r="E12" s="326"/>
      <c r="F12" s="327"/>
      <c r="G12" s="328"/>
      <c r="H12" s="199"/>
      <c r="I12" s="200"/>
      <c r="J12" s="200"/>
    </row>
    <row r="13" spans="1:10" s="83" customFormat="1" x14ac:dyDescent="0.25">
      <c r="A13" s="198">
        <v>3</v>
      </c>
      <c r="B13" s="103">
        <v>941955001</v>
      </c>
      <c r="C13" s="101" t="s">
        <v>401</v>
      </c>
      <c r="D13" s="201" t="s">
        <v>67</v>
      </c>
      <c r="E13" s="202">
        <v>5463</v>
      </c>
      <c r="F13" s="203"/>
      <c r="G13" s="204">
        <f>E13*F13</f>
        <v>0</v>
      </c>
      <c r="H13" s="199" t="s">
        <v>402</v>
      </c>
      <c r="I13" s="200" t="s">
        <v>279</v>
      </c>
      <c r="J13" s="200"/>
    </row>
    <row r="14" spans="1:10" s="83" customFormat="1" x14ac:dyDescent="0.25">
      <c r="A14" s="198"/>
      <c r="B14" s="103"/>
      <c r="C14" s="127" t="s">
        <v>460</v>
      </c>
      <c r="D14" s="201"/>
      <c r="E14" s="202"/>
      <c r="F14" s="205"/>
      <c r="G14" s="204"/>
      <c r="H14" s="199"/>
      <c r="I14" s="200"/>
      <c r="J14" s="200"/>
    </row>
    <row r="15" spans="1:10" s="83" customFormat="1" x14ac:dyDescent="0.25">
      <c r="A15" s="198"/>
      <c r="B15" s="103"/>
      <c r="C15" s="127" t="s">
        <v>461</v>
      </c>
      <c r="D15" s="201"/>
      <c r="E15" s="202"/>
      <c r="F15" s="205"/>
      <c r="G15" s="204"/>
      <c r="H15" s="199"/>
      <c r="I15" s="200"/>
      <c r="J15" s="200"/>
    </row>
    <row r="16" spans="1:10" s="83" customFormat="1" x14ac:dyDescent="0.25">
      <c r="A16" s="198"/>
      <c r="B16" s="103"/>
      <c r="C16" s="127" t="s">
        <v>496</v>
      </c>
      <c r="D16" s="201"/>
      <c r="E16" s="202"/>
      <c r="F16" s="205"/>
      <c r="G16" s="204"/>
      <c r="H16" s="199"/>
      <c r="I16" s="200"/>
      <c r="J16" s="200"/>
    </row>
    <row r="17" spans="1:10" s="83" customFormat="1" x14ac:dyDescent="0.25">
      <c r="A17" s="192" t="s">
        <v>389</v>
      </c>
      <c r="B17" s="193" t="s">
        <v>403</v>
      </c>
      <c r="C17" s="100" t="s">
        <v>404</v>
      </c>
      <c r="D17" s="194"/>
      <c r="E17" s="195"/>
      <c r="F17" s="321">
        <f>SUM(G18:G22)</f>
        <v>0</v>
      </c>
      <c r="G17" s="322"/>
      <c r="H17" s="196"/>
      <c r="I17" s="197"/>
      <c r="J17" s="197"/>
    </row>
    <row r="18" spans="1:10" s="83" customFormat="1" x14ac:dyDescent="0.25">
      <c r="A18" s="198"/>
      <c r="B18" s="323" t="s">
        <v>405</v>
      </c>
      <c r="C18" s="324"/>
      <c r="D18" s="325"/>
      <c r="E18" s="326"/>
      <c r="F18" s="327"/>
      <c r="G18" s="328"/>
      <c r="H18" s="199"/>
      <c r="I18" s="200"/>
      <c r="J18" s="200"/>
    </row>
    <row r="19" spans="1:10" s="83" customFormat="1" x14ac:dyDescent="0.25">
      <c r="A19" s="198"/>
      <c r="B19" s="315" t="s">
        <v>406</v>
      </c>
      <c r="C19" s="316"/>
      <c r="D19" s="317"/>
      <c r="E19" s="318"/>
      <c r="F19" s="319"/>
      <c r="G19" s="320"/>
      <c r="H19" s="199"/>
      <c r="I19" s="200"/>
      <c r="J19" s="200"/>
    </row>
    <row r="20" spans="1:10" s="83" customFormat="1" x14ac:dyDescent="0.25">
      <c r="A20" s="198">
        <v>4</v>
      </c>
      <c r="B20" s="103">
        <v>978011121</v>
      </c>
      <c r="C20" s="101" t="s">
        <v>407</v>
      </c>
      <c r="D20" s="201" t="s">
        <v>67</v>
      </c>
      <c r="E20" s="202">
        <v>3153</v>
      </c>
      <c r="F20" s="203"/>
      <c r="G20" s="204">
        <f>E20*F20</f>
        <v>0</v>
      </c>
      <c r="H20" s="199" t="s">
        <v>408</v>
      </c>
      <c r="I20" s="200" t="s">
        <v>409</v>
      </c>
      <c r="J20" s="200"/>
    </row>
    <row r="21" spans="1:10" s="83" customFormat="1" x14ac:dyDescent="0.25">
      <c r="A21" s="198">
        <v>5</v>
      </c>
      <c r="B21" s="103">
        <v>978013121</v>
      </c>
      <c r="C21" s="101" t="s">
        <v>410</v>
      </c>
      <c r="D21" s="201" t="s">
        <v>67</v>
      </c>
      <c r="E21" s="202">
        <v>8579</v>
      </c>
      <c r="F21" s="203"/>
      <c r="G21" s="204">
        <f>E21*F21</f>
        <v>0</v>
      </c>
      <c r="H21" s="199" t="s">
        <v>408</v>
      </c>
      <c r="I21" s="200" t="s">
        <v>409</v>
      </c>
      <c r="J21" s="200"/>
    </row>
    <row r="22" spans="1:10" s="83" customFormat="1" x14ac:dyDescent="0.25">
      <c r="A22" s="198">
        <v>6</v>
      </c>
      <c r="B22" s="103"/>
      <c r="C22" s="294" t="s">
        <v>263</v>
      </c>
      <c r="D22" s="295" t="s">
        <v>144</v>
      </c>
      <c r="E22" s="296">
        <v>1</v>
      </c>
      <c r="F22" s="297"/>
      <c r="G22" s="298">
        <f>E22*F22</f>
        <v>0</v>
      </c>
      <c r="H22" s="299"/>
      <c r="I22" s="300" t="s">
        <v>279</v>
      </c>
      <c r="J22" s="200"/>
    </row>
    <row r="23" spans="1:10" s="83" customFormat="1" x14ac:dyDescent="0.25">
      <c r="A23" s="192" t="s">
        <v>389</v>
      </c>
      <c r="B23" s="193" t="s">
        <v>411</v>
      </c>
      <c r="C23" s="100" t="s">
        <v>412</v>
      </c>
      <c r="D23" s="194"/>
      <c r="E23" s="195"/>
      <c r="F23" s="321">
        <f>SUM(G24:G27)</f>
        <v>0</v>
      </c>
      <c r="G23" s="322"/>
      <c r="H23" s="196"/>
      <c r="I23" s="197"/>
      <c r="J23" s="197"/>
    </row>
    <row r="24" spans="1:10" s="83" customFormat="1" x14ac:dyDescent="0.25">
      <c r="A24" s="198"/>
      <c r="B24" s="323" t="s">
        <v>413</v>
      </c>
      <c r="C24" s="324"/>
      <c r="D24" s="325"/>
      <c r="E24" s="326"/>
      <c r="F24" s="327"/>
      <c r="G24" s="328"/>
      <c r="H24" s="199"/>
      <c r="I24" s="200"/>
      <c r="J24" s="200"/>
    </row>
    <row r="25" spans="1:10" s="83" customFormat="1" x14ac:dyDescent="0.25">
      <c r="A25" s="198"/>
      <c r="B25" s="315" t="s">
        <v>414</v>
      </c>
      <c r="C25" s="316"/>
      <c r="D25" s="317"/>
      <c r="E25" s="318"/>
      <c r="F25" s="319"/>
      <c r="G25" s="320"/>
      <c r="H25" s="199"/>
      <c r="I25" s="200"/>
      <c r="J25" s="200"/>
    </row>
    <row r="26" spans="1:10" s="83" customFormat="1" x14ac:dyDescent="0.25">
      <c r="A26" s="198"/>
      <c r="B26" s="315" t="s">
        <v>415</v>
      </c>
      <c r="C26" s="316"/>
      <c r="D26" s="317"/>
      <c r="E26" s="318"/>
      <c r="F26" s="319"/>
      <c r="G26" s="320"/>
      <c r="H26" s="199"/>
      <c r="I26" s="200"/>
      <c r="J26" s="200"/>
    </row>
    <row r="27" spans="1:10" s="83" customFormat="1" x14ac:dyDescent="0.25">
      <c r="A27" s="198">
        <v>7</v>
      </c>
      <c r="B27" s="103">
        <v>999281111</v>
      </c>
      <c r="C27" s="101" t="s">
        <v>416</v>
      </c>
      <c r="D27" s="201" t="s">
        <v>264</v>
      </c>
      <c r="E27" s="202">
        <v>35.751600000000003</v>
      </c>
      <c r="F27" s="203"/>
      <c r="G27" s="204">
        <f>E27*F27</f>
        <v>0</v>
      </c>
      <c r="H27" s="199" t="s">
        <v>395</v>
      </c>
      <c r="I27" s="200" t="s">
        <v>279</v>
      </c>
      <c r="J27" s="200"/>
    </row>
    <row r="28" spans="1:10" s="83" customFormat="1" x14ac:dyDescent="0.25">
      <c r="A28" s="206"/>
      <c r="B28" s="207"/>
      <c r="C28" s="127" t="s">
        <v>468</v>
      </c>
      <c r="D28" s="128"/>
      <c r="E28" s="129"/>
      <c r="F28" s="205"/>
      <c r="G28" s="205"/>
      <c r="H28" s="208"/>
      <c r="I28" s="209"/>
      <c r="J28" s="209"/>
    </row>
    <row r="29" spans="1:10" s="83" customFormat="1" x14ac:dyDescent="0.25">
      <c r="A29" s="206"/>
      <c r="B29" s="207"/>
      <c r="C29" s="127" t="s">
        <v>469</v>
      </c>
      <c r="D29" s="128"/>
      <c r="E29" s="129"/>
      <c r="F29" s="205"/>
      <c r="G29" s="205"/>
      <c r="H29" s="208"/>
      <c r="I29" s="209"/>
      <c r="J29" s="209"/>
    </row>
    <row r="30" spans="1:10" s="83" customFormat="1" x14ac:dyDescent="0.25">
      <c r="A30" s="206"/>
      <c r="B30" s="207"/>
      <c r="C30" s="127" t="s">
        <v>470</v>
      </c>
      <c r="D30" s="128"/>
      <c r="E30" s="129"/>
      <c r="F30" s="205"/>
      <c r="G30" s="205"/>
      <c r="H30" s="208"/>
      <c r="I30" s="209"/>
      <c r="J30" s="209"/>
    </row>
    <row r="31" spans="1:10" s="83" customFormat="1" x14ac:dyDescent="0.25">
      <c r="A31" s="192" t="s">
        <v>389</v>
      </c>
      <c r="B31" s="193" t="s">
        <v>417</v>
      </c>
      <c r="C31" s="100" t="s">
        <v>418</v>
      </c>
      <c r="D31" s="194"/>
      <c r="E31" s="195"/>
      <c r="F31" s="321">
        <f>SUM(G32:G48)</f>
        <v>0</v>
      </c>
      <c r="G31" s="322"/>
      <c r="H31" s="196"/>
      <c r="I31" s="197"/>
      <c r="J31" s="197"/>
    </row>
    <row r="32" spans="1:10" s="83" customFormat="1" x14ac:dyDescent="0.25">
      <c r="A32" s="198"/>
      <c r="B32" s="323" t="s">
        <v>419</v>
      </c>
      <c r="C32" s="324"/>
      <c r="D32" s="325"/>
      <c r="E32" s="326"/>
      <c r="F32" s="327"/>
      <c r="G32" s="328"/>
      <c r="H32" s="199"/>
      <c r="I32" s="200"/>
      <c r="J32" s="200"/>
    </row>
    <row r="33" spans="1:10" s="83" customFormat="1" x14ac:dyDescent="0.25">
      <c r="A33" s="198"/>
      <c r="B33" s="315" t="s">
        <v>421</v>
      </c>
      <c r="C33" s="316"/>
      <c r="D33" s="317"/>
      <c r="E33" s="318"/>
      <c r="F33" s="319"/>
      <c r="G33" s="320"/>
      <c r="H33" s="199"/>
      <c r="I33" s="200"/>
      <c r="J33" s="200"/>
    </row>
    <row r="34" spans="1:10" s="83" customFormat="1" x14ac:dyDescent="0.25">
      <c r="A34" s="198"/>
      <c r="B34" s="315" t="s">
        <v>422</v>
      </c>
      <c r="C34" s="316"/>
      <c r="D34" s="317"/>
      <c r="E34" s="318"/>
      <c r="F34" s="319"/>
      <c r="G34" s="320"/>
      <c r="H34" s="199"/>
      <c r="I34" s="200"/>
      <c r="J34" s="200"/>
    </row>
    <row r="35" spans="1:10" s="83" customFormat="1" x14ac:dyDescent="0.25">
      <c r="A35" s="198">
        <v>8</v>
      </c>
      <c r="B35" s="103">
        <v>767587001</v>
      </c>
      <c r="C35" s="101" t="s">
        <v>423</v>
      </c>
      <c r="D35" s="201" t="s">
        <v>67</v>
      </c>
      <c r="E35" s="202">
        <v>1329.8</v>
      </c>
      <c r="F35" s="203"/>
      <c r="G35" s="204">
        <f>E35*F35</f>
        <v>0</v>
      </c>
      <c r="H35" s="199" t="s">
        <v>420</v>
      </c>
      <c r="I35" s="200" t="s">
        <v>409</v>
      </c>
      <c r="J35" s="200"/>
    </row>
    <row r="36" spans="1:10" s="83" customFormat="1" x14ac:dyDescent="0.25">
      <c r="A36" s="210"/>
      <c r="B36" s="211"/>
      <c r="C36" s="130" t="s">
        <v>471</v>
      </c>
      <c r="D36" s="131"/>
      <c r="E36" s="132">
        <v>525.79999999999995</v>
      </c>
      <c r="F36" s="212"/>
      <c r="G36" s="212"/>
      <c r="H36" s="213"/>
      <c r="I36" s="214"/>
      <c r="J36" s="214"/>
    </row>
    <row r="37" spans="1:10" s="83" customFormat="1" x14ac:dyDescent="0.25">
      <c r="A37" s="210"/>
      <c r="B37" s="211"/>
      <c r="C37" s="130" t="s">
        <v>472</v>
      </c>
      <c r="D37" s="131"/>
      <c r="E37" s="132">
        <v>383</v>
      </c>
      <c r="F37" s="212"/>
      <c r="G37" s="212"/>
      <c r="H37" s="213"/>
      <c r="I37" s="214"/>
      <c r="J37" s="214"/>
    </row>
    <row r="38" spans="1:10" s="83" customFormat="1" x14ac:dyDescent="0.25">
      <c r="A38" s="210"/>
      <c r="B38" s="211"/>
      <c r="C38" s="130" t="s">
        <v>474</v>
      </c>
      <c r="D38" s="131"/>
      <c r="E38" s="132">
        <v>247</v>
      </c>
      <c r="F38" s="212"/>
      <c r="G38" s="212"/>
      <c r="H38" s="213"/>
      <c r="I38" s="214"/>
      <c r="J38" s="214"/>
    </row>
    <row r="39" spans="1:10" s="83" customFormat="1" x14ac:dyDescent="0.25">
      <c r="A39" s="210"/>
      <c r="B39" s="211"/>
      <c r="C39" s="130" t="s">
        <v>475</v>
      </c>
      <c r="D39" s="131"/>
      <c r="E39" s="132">
        <v>174</v>
      </c>
      <c r="F39" s="212"/>
      <c r="G39" s="212"/>
      <c r="H39" s="213"/>
      <c r="I39" s="214"/>
      <c r="J39" s="214"/>
    </row>
    <row r="40" spans="1:10" s="83" customFormat="1" ht="15.75" customHeight="1" x14ac:dyDescent="0.25">
      <c r="A40" s="198"/>
      <c r="B40" s="315" t="s">
        <v>424</v>
      </c>
      <c r="C40" s="349"/>
      <c r="D40" s="349"/>
      <c r="E40" s="349"/>
      <c r="F40" s="349"/>
      <c r="G40" s="350"/>
      <c r="H40" s="199"/>
      <c r="I40" s="200"/>
      <c r="J40" s="200"/>
    </row>
    <row r="41" spans="1:10" s="83" customFormat="1" x14ac:dyDescent="0.25">
      <c r="A41" s="198">
        <v>9</v>
      </c>
      <c r="B41" s="103">
        <v>767581803</v>
      </c>
      <c r="C41" s="101" t="s">
        <v>425</v>
      </c>
      <c r="D41" s="201" t="s">
        <v>67</v>
      </c>
      <c r="E41" s="202">
        <v>981.8</v>
      </c>
      <c r="F41" s="203"/>
      <c r="G41" s="204">
        <f>E41*F41</f>
        <v>0</v>
      </c>
      <c r="H41" s="199" t="s">
        <v>420</v>
      </c>
      <c r="I41" s="200" t="s">
        <v>409</v>
      </c>
      <c r="J41" s="200"/>
    </row>
    <row r="42" spans="1:10" s="83" customFormat="1" x14ac:dyDescent="0.25">
      <c r="A42" s="198"/>
      <c r="B42" s="103"/>
      <c r="C42" s="130" t="s">
        <v>471</v>
      </c>
      <c r="D42" s="131"/>
      <c r="E42" s="132">
        <v>525.79999999999995</v>
      </c>
      <c r="F42" s="212"/>
      <c r="G42" s="204"/>
      <c r="H42" s="199"/>
      <c r="I42" s="200"/>
      <c r="J42" s="200"/>
    </row>
    <row r="43" spans="1:10" s="83" customFormat="1" x14ac:dyDescent="0.25">
      <c r="A43" s="198"/>
      <c r="B43" s="103"/>
      <c r="C43" s="130" t="s">
        <v>472</v>
      </c>
      <c r="D43" s="131"/>
      <c r="E43" s="132">
        <v>383</v>
      </c>
      <c r="F43" s="212"/>
      <c r="G43" s="204"/>
      <c r="H43" s="199"/>
      <c r="I43" s="200"/>
      <c r="J43" s="200"/>
    </row>
    <row r="44" spans="1:10" s="83" customFormat="1" x14ac:dyDescent="0.25">
      <c r="A44" s="198"/>
      <c r="B44" s="103"/>
      <c r="C44" s="130" t="s">
        <v>473</v>
      </c>
      <c r="D44" s="131"/>
      <c r="E44" s="132">
        <v>73</v>
      </c>
      <c r="F44" s="212"/>
      <c r="G44" s="204"/>
      <c r="H44" s="199"/>
      <c r="I44" s="200"/>
      <c r="J44" s="200"/>
    </row>
    <row r="45" spans="1:10" s="83" customFormat="1" x14ac:dyDescent="0.25">
      <c r="A45" s="198">
        <v>10</v>
      </c>
      <c r="B45" s="103">
        <v>767582800</v>
      </c>
      <c r="C45" s="101" t="s">
        <v>426</v>
      </c>
      <c r="D45" s="201" t="s">
        <v>67</v>
      </c>
      <c r="E45" s="202">
        <v>981.8</v>
      </c>
      <c r="F45" s="203"/>
      <c r="G45" s="204">
        <f>E45*F45</f>
        <v>0</v>
      </c>
      <c r="H45" s="199" t="s">
        <v>420</v>
      </c>
      <c r="I45" s="200" t="s">
        <v>409</v>
      </c>
      <c r="J45" s="200"/>
    </row>
    <row r="46" spans="1:10" s="83" customFormat="1" x14ac:dyDescent="0.25">
      <c r="A46" s="198"/>
      <c r="B46" s="315" t="s">
        <v>427</v>
      </c>
      <c r="C46" s="316"/>
      <c r="D46" s="317"/>
      <c r="E46" s="318"/>
      <c r="F46" s="319"/>
      <c r="G46" s="320"/>
      <c r="H46" s="199"/>
      <c r="I46" s="200"/>
      <c r="J46" s="200"/>
    </row>
    <row r="47" spans="1:10" s="83" customFormat="1" x14ac:dyDescent="0.25">
      <c r="A47" s="198"/>
      <c r="B47" s="315" t="s">
        <v>428</v>
      </c>
      <c r="C47" s="316"/>
      <c r="D47" s="317"/>
      <c r="E47" s="318"/>
      <c r="F47" s="319"/>
      <c r="G47" s="320"/>
      <c r="H47" s="199"/>
      <c r="I47" s="200"/>
      <c r="J47" s="200"/>
    </row>
    <row r="48" spans="1:10" s="83" customFormat="1" x14ac:dyDescent="0.25">
      <c r="A48" s="198">
        <v>11</v>
      </c>
      <c r="B48" s="103">
        <v>998767103</v>
      </c>
      <c r="C48" s="101" t="s">
        <v>429</v>
      </c>
      <c r="D48" s="201" t="s">
        <v>264</v>
      </c>
      <c r="E48" s="202">
        <v>6.1213420000000003</v>
      </c>
      <c r="F48" s="203"/>
      <c r="G48" s="204">
        <f>E48*F48</f>
        <v>0</v>
      </c>
      <c r="H48" s="199" t="s">
        <v>420</v>
      </c>
      <c r="I48" s="200" t="s">
        <v>409</v>
      </c>
      <c r="J48" s="200"/>
    </row>
    <row r="49" spans="1:10" s="83" customFormat="1" x14ac:dyDescent="0.25">
      <c r="A49" s="198"/>
      <c r="B49" s="103"/>
      <c r="C49" s="133" t="s">
        <v>468</v>
      </c>
      <c r="D49" s="134"/>
      <c r="E49" s="135"/>
      <c r="F49" s="215"/>
      <c r="G49" s="104"/>
      <c r="H49" s="199"/>
      <c r="I49" s="200"/>
      <c r="J49" s="200"/>
    </row>
    <row r="50" spans="1:10" s="83" customFormat="1" x14ac:dyDescent="0.25">
      <c r="A50" s="198"/>
      <c r="B50" s="103"/>
      <c r="C50" s="133" t="s">
        <v>629</v>
      </c>
      <c r="D50" s="134"/>
      <c r="E50" s="135"/>
      <c r="F50" s="215"/>
      <c r="G50" s="104"/>
      <c r="H50" s="199"/>
      <c r="I50" s="200"/>
      <c r="J50" s="200"/>
    </row>
    <row r="51" spans="1:10" s="83" customFormat="1" x14ac:dyDescent="0.25">
      <c r="A51" s="198"/>
      <c r="B51" s="103"/>
      <c r="C51" s="133" t="s">
        <v>476</v>
      </c>
      <c r="D51" s="134"/>
      <c r="E51" s="135">
        <v>6.1213420000000003</v>
      </c>
      <c r="F51" s="215"/>
      <c r="G51" s="104"/>
      <c r="H51" s="199"/>
      <c r="I51" s="200"/>
      <c r="J51" s="200"/>
    </row>
    <row r="52" spans="1:10" s="83" customFormat="1" x14ac:dyDescent="0.25">
      <c r="A52" s="216" t="s">
        <v>389</v>
      </c>
      <c r="B52" s="217" t="s">
        <v>430</v>
      </c>
      <c r="C52" s="105" t="s">
        <v>431</v>
      </c>
      <c r="D52" s="218"/>
      <c r="E52" s="219"/>
      <c r="F52" s="321">
        <f>G54+G62+G72+G76+G78</f>
        <v>0</v>
      </c>
      <c r="G52" s="322"/>
      <c r="H52" s="220"/>
      <c r="I52" s="221"/>
      <c r="J52" s="221"/>
    </row>
    <row r="53" spans="1:10" s="83" customFormat="1" ht="15.75" customHeight="1" x14ac:dyDescent="0.25">
      <c r="A53" s="222"/>
      <c r="B53" s="338" t="s">
        <v>432</v>
      </c>
      <c r="C53" s="339"/>
      <c r="D53" s="340"/>
      <c r="E53" s="341"/>
      <c r="F53" s="342"/>
      <c r="G53" s="343"/>
      <c r="H53" s="223"/>
      <c r="I53" s="224"/>
      <c r="J53" s="224"/>
    </row>
    <row r="54" spans="1:10" s="83" customFormat="1" x14ac:dyDescent="0.25">
      <c r="A54" s="222">
        <v>12</v>
      </c>
      <c r="B54" s="126">
        <v>784402801</v>
      </c>
      <c r="C54" s="110" t="s">
        <v>433</v>
      </c>
      <c r="D54" s="225" t="s">
        <v>67</v>
      </c>
      <c r="E54" s="226">
        <v>3153</v>
      </c>
      <c r="F54" s="227"/>
      <c r="G54" s="204">
        <f>E54*F54</f>
        <v>0</v>
      </c>
      <c r="H54" s="223" t="s">
        <v>434</v>
      </c>
      <c r="I54" s="224" t="s">
        <v>409</v>
      </c>
      <c r="J54" s="224"/>
    </row>
    <row r="55" spans="1:10" s="83" customFormat="1" x14ac:dyDescent="0.25">
      <c r="A55" s="222"/>
      <c r="B55" s="126"/>
      <c r="C55" s="115" t="s">
        <v>462</v>
      </c>
      <c r="D55" s="116"/>
      <c r="E55" s="117"/>
      <c r="F55" s="228"/>
      <c r="G55" s="228"/>
      <c r="H55" s="223"/>
      <c r="I55" s="224"/>
      <c r="J55" s="224"/>
    </row>
    <row r="56" spans="1:10" s="83" customFormat="1" ht="15.75" customHeight="1" x14ac:dyDescent="0.25">
      <c r="A56" s="222"/>
      <c r="B56" s="126"/>
      <c r="C56" s="115" t="s">
        <v>477</v>
      </c>
      <c r="D56" s="116"/>
      <c r="E56" s="117">
        <v>55</v>
      </c>
      <c r="F56" s="228"/>
      <c r="G56" s="228"/>
      <c r="H56" s="223"/>
      <c r="I56" s="224"/>
      <c r="J56" s="224"/>
    </row>
    <row r="57" spans="1:10" s="83" customFormat="1" x14ac:dyDescent="0.25">
      <c r="A57" s="222"/>
      <c r="B57" s="126"/>
      <c r="C57" s="115" t="s">
        <v>478</v>
      </c>
      <c r="D57" s="116"/>
      <c r="E57" s="117">
        <v>653</v>
      </c>
      <c r="F57" s="228"/>
      <c r="G57" s="228"/>
      <c r="H57" s="223"/>
      <c r="I57" s="224"/>
      <c r="J57" s="224"/>
    </row>
    <row r="58" spans="1:10" s="83" customFormat="1" x14ac:dyDescent="0.25">
      <c r="A58" s="222"/>
      <c r="B58" s="126"/>
      <c r="C58" s="115" t="s">
        <v>479</v>
      </c>
      <c r="D58" s="116"/>
      <c r="E58" s="117">
        <v>773</v>
      </c>
      <c r="F58" s="228"/>
      <c r="G58" s="228"/>
      <c r="H58" s="223"/>
      <c r="I58" s="224"/>
      <c r="J58" s="224"/>
    </row>
    <row r="59" spans="1:10" s="83" customFormat="1" ht="15.75" customHeight="1" x14ac:dyDescent="0.25">
      <c r="A59" s="222"/>
      <c r="B59" s="126"/>
      <c r="C59" s="115" t="s">
        <v>480</v>
      </c>
      <c r="D59" s="116"/>
      <c r="E59" s="117">
        <v>592</v>
      </c>
      <c r="F59" s="228"/>
      <c r="G59" s="228"/>
      <c r="H59" s="223"/>
      <c r="I59" s="224"/>
      <c r="J59" s="224"/>
    </row>
    <row r="60" spans="1:10" s="83" customFormat="1" x14ac:dyDescent="0.25">
      <c r="A60" s="222"/>
      <c r="B60" s="126"/>
      <c r="C60" s="115" t="s">
        <v>481</v>
      </c>
      <c r="D60" s="116"/>
      <c r="E60" s="117">
        <v>540</v>
      </c>
      <c r="F60" s="228"/>
      <c r="G60" s="228"/>
      <c r="H60" s="223"/>
      <c r="I60" s="224"/>
      <c r="J60" s="224"/>
    </row>
    <row r="61" spans="1:10" s="83" customFormat="1" x14ac:dyDescent="0.25">
      <c r="A61" s="222"/>
      <c r="B61" s="126"/>
      <c r="C61" s="115" t="s">
        <v>482</v>
      </c>
      <c r="D61" s="116"/>
      <c r="E61" s="117">
        <v>540</v>
      </c>
      <c r="F61" s="228"/>
      <c r="G61" s="228"/>
      <c r="H61" s="223"/>
      <c r="I61" s="224"/>
      <c r="J61" s="224"/>
    </row>
    <row r="62" spans="1:10" s="83" customFormat="1" x14ac:dyDescent="0.25">
      <c r="A62" s="222">
        <v>13</v>
      </c>
      <c r="B62" s="126">
        <v>784402801</v>
      </c>
      <c r="C62" s="110" t="s">
        <v>433</v>
      </c>
      <c r="D62" s="225" t="s">
        <v>67</v>
      </c>
      <c r="E62" s="226">
        <v>8579</v>
      </c>
      <c r="F62" s="227"/>
      <c r="G62" s="204">
        <f>E62*F62</f>
        <v>0</v>
      </c>
      <c r="H62" s="223" t="s">
        <v>434</v>
      </c>
      <c r="I62" s="224" t="s">
        <v>409</v>
      </c>
      <c r="J62" s="224"/>
    </row>
    <row r="63" spans="1:10" s="83" customFormat="1" x14ac:dyDescent="0.25">
      <c r="A63" s="222"/>
      <c r="B63" s="126"/>
      <c r="C63" s="115" t="s">
        <v>463</v>
      </c>
      <c r="D63" s="116"/>
      <c r="E63" s="117"/>
      <c r="F63" s="228"/>
      <c r="G63" s="228"/>
      <c r="H63" s="223"/>
      <c r="I63" s="224"/>
      <c r="J63" s="224"/>
    </row>
    <row r="64" spans="1:10" s="83" customFormat="1" x14ac:dyDescent="0.25">
      <c r="A64" s="222"/>
      <c r="B64" s="126"/>
      <c r="C64" s="115" t="s">
        <v>483</v>
      </c>
      <c r="D64" s="116"/>
      <c r="E64" s="117">
        <v>1082</v>
      </c>
      <c r="F64" s="228"/>
      <c r="G64" s="228"/>
      <c r="H64" s="223"/>
      <c r="I64" s="224"/>
      <c r="J64" s="224"/>
    </row>
    <row r="65" spans="1:10" s="83" customFormat="1" ht="15.75" customHeight="1" x14ac:dyDescent="0.25">
      <c r="A65" s="222"/>
      <c r="B65" s="126"/>
      <c r="C65" s="115" t="s">
        <v>484</v>
      </c>
      <c r="D65" s="116"/>
      <c r="E65" s="117">
        <v>1750</v>
      </c>
      <c r="F65" s="228"/>
      <c r="G65" s="228"/>
      <c r="H65" s="223"/>
      <c r="I65" s="224"/>
      <c r="J65" s="224"/>
    </row>
    <row r="66" spans="1:10" s="83" customFormat="1" x14ac:dyDescent="0.25">
      <c r="A66" s="222"/>
      <c r="B66" s="126"/>
      <c r="C66" s="115" t="s">
        <v>485</v>
      </c>
      <c r="D66" s="116"/>
      <c r="E66" s="117">
        <v>755</v>
      </c>
      <c r="F66" s="228"/>
      <c r="G66" s="228"/>
      <c r="H66" s="223"/>
      <c r="I66" s="224"/>
      <c r="J66" s="224"/>
    </row>
    <row r="67" spans="1:10" s="83" customFormat="1" x14ac:dyDescent="0.25">
      <c r="A67" s="222"/>
      <c r="B67" s="126"/>
      <c r="C67" s="115" t="s">
        <v>486</v>
      </c>
      <c r="D67" s="116"/>
      <c r="E67" s="117">
        <v>1736</v>
      </c>
      <c r="F67" s="228"/>
      <c r="G67" s="228"/>
      <c r="H67" s="223"/>
      <c r="I67" s="224"/>
      <c r="J67" s="224"/>
    </row>
    <row r="68" spans="1:10" s="83" customFormat="1" ht="15.75" customHeight="1" x14ac:dyDescent="0.25">
      <c r="A68" s="222"/>
      <c r="B68" s="126"/>
      <c r="C68" s="115" t="s">
        <v>487</v>
      </c>
      <c r="D68" s="116"/>
      <c r="E68" s="117">
        <v>1692</v>
      </c>
      <c r="F68" s="228"/>
      <c r="G68" s="228"/>
      <c r="H68" s="223"/>
      <c r="I68" s="224"/>
      <c r="J68" s="224"/>
    </row>
    <row r="69" spans="1:10" s="83" customFormat="1" ht="15.75" customHeight="1" x14ac:dyDescent="0.25">
      <c r="A69" s="222"/>
      <c r="B69" s="126"/>
      <c r="C69" s="115" t="s">
        <v>488</v>
      </c>
      <c r="D69" s="116"/>
      <c r="E69" s="117">
        <v>1564</v>
      </c>
      <c r="F69" s="228"/>
      <c r="G69" s="228"/>
      <c r="H69" s="223"/>
      <c r="I69" s="224"/>
      <c r="J69" s="224"/>
    </row>
    <row r="70" spans="1:10" s="83" customFormat="1" x14ac:dyDescent="0.25">
      <c r="A70" s="222"/>
      <c r="B70" s="332" t="s">
        <v>435</v>
      </c>
      <c r="C70" s="333"/>
      <c r="D70" s="334"/>
      <c r="E70" s="335"/>
      <c r="F70" s="336"/>
      <c r="G70" s="337"/>
      <c r="H70" s="223"/>
      <c r="I70" s="224"/>
      <c r="J70" s="224"/>
    </row>
    <row r="71" spans="1:10" s="83" customFormat="1" x14ac:dyDescent="0.25">
      <c r="A71" s="222"/>
      <c r="B71" s="332" t="s">
        <v>436</v>
      </c>
      <c r="C71" s="333"/>
      <c r="D71" s="334"/>
      <c r="E71" s="335"/>
      <c r="F71" s="336"/>
      <c r="G71" s="337"/>
      <c r="H71" s="223"/>
      <c r="I71" s="224"/>
      <c r="J71" s="224"/>
    </row>
    <row r="72" spans="1:10" s="83" customFormat="1" x14ac:dyDescent="0.25">
      <c r="A72" s="222">
        <v>14</v>
      </c>
      <c r="B72" s="126">
        <v>784191101</v>
      </c>
      <c r="C72" s="110" t="s">
        <v>437</v>
      </c>
      <c r="D72" s="225" t="s">
        <v>67</v>
      </c>
      <c r="E72" s="226">
        <v>11732</v>
      </c>
      <c r="F72" s="227"/>
      <c r="G72" s="204">
        <f>E72*F72</f>
        <v>0</v>
      </c>
      <c r="H72" s="223" t="s">
        <v>434</v>
      </c>
      <c r="I72" s="224" t="s">
        <v>279</v>
      </c>
      <c r="J72" s="224"/>
    </row>
    <row r="73" spans="1:10" s="83" customFormat="1" x14ac:dyDescent="0.25">
      <c r="A73" s="222"/>
      <c r="B73" s="126"/>
      <c r="C73" s="115" t="s">
        <v>489</v>
      </c>
      <c r="D73" s="116"/>
      <c r="E73" s="117">
        <v>3153</v>
      </c>
      <c r="F73" s="228"/>
      <c r="G73" s="228"/>
      <c r="H73" s="223"/>
      <c r="I73" s="224"/>
      <c r="J73" s="224"/>
    </row>
    <row r="74" spans="1:10" s="83" customFormat="1" x14ac:dyDescent="0.25">
      <c r="A74" s="222"/>
      <c r="B74" s="126"/>
      <c r="C74" s="115" t="s">
        <v>490</v>
      </c>
      <c r="D74" s="116"/>
      <c r="E74" s="117">
        <v>8579</v>
      </c>
      <c r="F74" s="228"/>
      <c r="G74" s="228"/>
      <c r="H74" s="223"/>
      <c r="I74" s="224"/>
      <c r="J74" s="224"/>
    </row>
    <row r="75" spans="1:10" s="83" customFormat="1" x14ac:dyDescent="0.25">
      <c r="A75" s="222"/>
      <c r="B75" s="332" t="s">
        <v>617</v>
      </c>
      <c r="C75" s="333"/>
      <c r="D75" s="334"/>
      <c r="E75" s="335"/>
      <c r="F75" s="336"/>
      <c r="G75" s="337"/>
      <c r="H75" s="223"/>
      <c r="I75" s="224"/>
      <c r="J75" s="224"/>
    </row>
    <row r="76" spans="1:10" s="83" customFormat="1" x14ac:dyDescent="0.25">
      <c r="A76" s="222">
        <v>15</v>
      </c>
      <c r="B76" s="126">
        <v>784195112</v>
      </c>
      <c r="C76" s="110" t="s">
        <v>438</v>
      </c>
      <c r="D76" s="225" t="s">
        <v>67</v>
      </c>
      <c r="E76" s="226">
        <v>11586.4</v>
      </c>
      <c r="F76" s="227"/>
      <c r="G76" s="204">
        <f>E76*F76</f>
        <v>0</v>
      </c>
      <c r="H76" s="223" t="s">
        <v>434</v>
      </c>
      <c r="I76" s="224" t="s">
        <v>279</v>
      </c>
      <c r="J76" s="224"/>
    </row>
    <row r="77" spans="1:10" s="83" customFormat="1" x14ac:dyDescent="0.25">
      <c r="A77" s="222"/>
      <c r="B77" s="126"/>
      <c r="C77" s="115" t="s">
        <v>492</v>
      </c>
      <c r="D77" s="116"/>
      <c r="E77" s="117">
        <v>11586.4</v>
      </c>
      <c r="F77" s="228"/>
      <c r="G77" s="228"/>
      <c r="H77" s="223"/>
      <c r="I77" s="224"/>
      <c r="J77" s="224"/>
    </row>
    <row r="78" spans="1:10" s="83" customFormat="1" x14ac:dyDescent="0.25">
      <c r="A78" s="222">
        <v>16</v>
      </c>
      <c r="B78" s="126">
        <v>784195122</v>
      </c>
      <c r="C78" s="110" t="s">
        <v>439</v>
      </c>
      <c r="D78" s="225" t="s">
        <v>67</v>
      </c>
      <c r="E78" s="226">
        <v>145.6</v>
      </c>
      <c r="F78" s="227"/>
      <c r="G78" s="204">
        <f>E78*F78</f>
        <v>0</v>
      </c>
      <c r="H78" s="223" t="s">
        <v>434</v>
      </c>
      <c r="I78" s="224" t="s">
        <v>279</v>
      </c>
      <c r="J78" s="224"/>
    </row>
    <row r="79" spans="1:10" s="83" customFormat="1" x14ac:dyDescent="0.25">
      <c r="A79" s="222"/>
      <c r="B79" s="126"/>
      <c r="C79" s="115" t="s">
        <v>464</v>
      </c>
      <c r="D79" s="116"/>
      <c r="E79" s="117"/>
      <c r="F79" s="228"/>
      <c r="G79" s="228"/>
      <c r="H79" s="223"/>
      <c r="I79" s="224"/>
      <c r="J79" s="224"/>
    </row>
    <row r="80" spans="1:10" s="83" customFormat="1" x14ac:dyDescent="0.25">
      <c r="A80" s="222"/>
      <c r="B80" s="126"/>
      <c r="C80" s="115" t="s">
        <v>491</v>
      </c>
      <c r="D80" s="116"/>
      <c r="E80" s="117">
        <v>145.6</v>
      </c>
      <c r="F80" s="228"/>
      <c r="G80" s="228"/>
      <c r="H80" s="223"/>
      <c r="I80" s="224"/>
      <c r="J80" s="224"/>
    </row>
    <row r="81" spans="1:10" s="83" customFormat="1" x14ac:dyDescent="0.25">
      <c r="A81" s="216" t="s">
        <v>389</v>
      </c>
      <c r="B81" s="217" t="s">
        <v>440</v>
      </c>
      <c r="C81" s="105" t="s">
        <v>441</v>
      </c>
      <c r="D81" s="218"/>
      <c r="E81" s="219"/>
      <c r="F81" s="321">
        <f>G83+G89+G93+G98+G103+G109+G114+G121</f>
        <v>0</v>
      </c>
      <c r="G81" s="322"/>
      <c r="H81" s="220"/>
      <c r="I81" s="221"/>
      <c r="J81" s="221"/>
    </row>
    <row r="82" spans="1:10" s="83" customFormat="1" x14ac:dyDescent="0.25">
      <c r="A82" s="222"/>
      <c r="B82" s="338" t="s">
        <v>442</v>
      </c>
      <c r="C82" s="339"/>
      <c r="D82" s="340"/>
      <c r="E82" s="341"/>
      <c r="F82" s="342"/>
      <c r="G82" s="343"/>
      <c r="H82" s="223"/>
      <c r="I82" s="224"/>
      <c r="J82" s="224"/>
    </row>
    <row r="83" spans="1:10" s="83" customFormat="1" x14ac:dyDescent="0.25">
      <c r="A83" s="222">
        <v>17</v>
      </c>
      <c r="B83" s="126">
        <v>979990001</v>
      </c>
      <c r="C83" s="110" t="s">
        <v>443</v>
      </c>
      <c r="D83" s="225" t="s">
        <v>264</v>
      </c>
      <c r="E83" s="226">
        <v>76.432508999999996</v>
      </c>
      <c r="F83" s="227"/>
      <c r="G83" s="204">
        <f>E83*F83</f>
        <v>0</v>
      </c>
      <c r="H83" s="223" t="s">
        <v>408</v>
      </c>
      <c r="I83" s="224" t="s">
        <v>279</v>
      </c>
      <c r="J83" s="224"/>
    </row>
    <row r="84" spans="1:10" s="83" customFormat="1" x14ac:dyDescent="0.25">
      <c r="A84" s="222"/>
      <c r="B84" s="126"/>
      <c r="C84" s="115" t="s">
        <v>465</v>
      </c>
      <c r="D84" s="116"/>
      <c r="E84" s="117"/>
      <c r="F84" s="228"/>
      <c r="G84" s="228"/>
      <c r="H84" s="223"/>
      <c r="I84" s="224"/>
      <c r="J84" s="224"/>
    </row>
    <row r="85" spans="1:10" s="83" customFormat="1" x14ac:dyDescent="0.25">
      <c r="A85" s="222"/>
      <c r="B85" s="126"/>
      <c r="C85" s="115" t="s">
        <v>630</v>
      </c>
      <c r="D85" s="116"/>
      <c r="E85" s="117"/>
      <c r="F85" s="228"/>
      <c r="G85" s="228"/>
      <c r="H85" s="223"/>
      <c r="I85" s="224"/>
      <c r="J85" s="224"/>
    </row>
    <row r="86" spans="1:10" s="83" customFormat="1" x14ac:dyDescent="0.25">
      <c r="A86" s="222"/>
      <c r="B86" s="126"/>
      <c r="C86" s="115" t="s">
        <v>493</v>
      </c>
      <c r="D86" s="116"/>
      <c r="E86" s="117">
        <v>76.432509999999994</v>
      </c>
      <c r="F86" s="228"/>
      <c r="G86" s="228"/>
      <c r="H86" s="223"/>
      <c r="I86" s="224"/>
      <c r="J86" s="224"/>
    </row>
    <row r="87" spans="1:10" s="83" customFormat="1" x14ac:dyDescent="0.25">
      <c r="A87" s="222"/>
      <c r="B87" s="332" t="s">
        <v>444</v>
      </c>
      <c r="C87" s="333"/>
      <c r="D87" s="334"/>
      <c r="E87" s="335"/>
      <c r="F87" s="336"/>
      <c r="G87" s="337"/>
      <c r="H87" s="223"/>
      <c r="I87" s="224"/>
      <c r="J87" s="224"/>
    </row>
    <row r="88" spans="1:10" s="83" customFormat="1" x14ac:dyDescent="0.25">
      <c r="A88" s="222"/>
      <c r="B88" s="332" t="s">
        <v>445</v>
      </c>
      <c r="C88" s="333"/>
      <c r="D88" s="334"/>
      <c r="E88" s="335"/>
      <c r="F88" s="336"/>
      <c r="G88" s="337"/>
      <c r="H88" s="223"/>
      <c r="I88" s="224"/>
      <c r="J88" s="224"/>
    </row>
    <row r="89" spans="1:10" s="83" customFormat="1" x14ac:dyDescent="0.25">
      <c r="A89" s="222">
        <v>18</v>
      </c>
      <c r="B89" s="126">
        <v>979011211</v>
      </c>
      <c r="C89" s="110" t="s">
        <v>446</v>
      </c>
      <c r="D89" s="225" t="s">
        <v>264</v>
      </c>
      <c r="E89" s="226">
        <v>76.432509999999994</v>
      </c>
      <c r="F89" s="227"/>
      <c r="G89" s="204">
        <f>E89*F89</f>
        <v>0</v>
      </c>
      <c r="H89" s="223" t="s">
        <v>408</v>
      </c>
      <c r="I89" s="224" t="s">
        <v>279</v>
      </c>
      <c r="J89" s="224"/>
    </row>
    <row r="90" spans="1:10" s="83" customFormat="1" x14ac:dyDescent="0.25">
      <c r="A90" s="222"/>
      <c r="B90" s="126"/>
      <c r="C90" s="115" t="s">
        <v>465</v>
      </c>
      <c r="D90" s="116"/>
      <c r="E90" s="117"/>
      <c r="F90" s="228"/>
      <c r="G90" s="228"/>
      <c r="H90" s="223"/>
      <c r="I90" s="224"/>
      <c r="J90" s="224"/>
    </row>
    <row r="91" spans="1:10" s="83" customFormat="1" x14ac:dyDescent="0.25">
      <c r="A91" s="222"/>
      <c r="B91" s="126"/>
      <c r="C91" s="115" t="s">
        <v>630</v>
      </c>
      <c r="D91" s="116"/>
      <c r="E91" s="117"/>
      <c r="F91" s="228"/>
      <c r="G91" s="228"/>
      <c r="H91" s="223"/>
      <c r="I91" s="224"/>
      <c r="J91" s="224"/>
    </row>
    <row r="92" spans="1:10" s="83" customFormat="1" x14ac:dyDescent="0.25">
      <c r="A92" s="222"/>
      <c r="B92" s="126"/>
      <c r="C92" s="115" t="s">
        <v>493</v>
      </c>
      <c r="D92" s="116"/>
      <c r="E92" s="117">
        <v>76.432509999999994</v>
      </c>
      <c r="F92" s="228"/>
      <c r="G92" s="228"/>
      <c r="H92" s="223"/>
      <c r="I92" s="224"/>
      <c r="J92" s="224"/>
    </row>
    <row r="93" spans="1:10" s="83" customFormat="1" x14ac:dyDescent="0.25">
      <c r="A93" s="222">
        <v>19</v>
      </c>
      <c r="B93" s="126">
        <v>979011219</v>
      </c>
      <c r="C93" s="110" t="s">
        <v>447</v>
      </c>
      <c r="D93" s="225" t="s">
        <v>264</v>
      </c>
      <c r="E93" s="226">
        <v>76.432509999999994</v>
      </c>
      <c r="F93" s="227"/>
      <c r="G93" s="204">
        <f>E93*F93</f>
        <v>0</v>
      </c>
      <c r="H93" s="223" t="s">
        <v>408</v>
      </c>
      <c r="I93" s="224" t="s">
        <v>279</v>
      </c>
      <c r="J93" s="224"/>
    </row>
    <row r="94" spans="1:10" s="83" customFormat="1" x14ac:dyDescent="0.25">
      <c r="A94" s="222"/>
      <c r="B94" s="126"/>
      <c r="C94" s="115" t="s">
        <v>465</v>
      </c>
      <c r="D94" s="116"/>
      <c r="E94" s="117"/>
      <c r="F94" s="228"/>
      <c r="G94" s="228"/>
      <c r="H94" s="223"/>
      <c r="I94" s="224"/>
      <c r="J94" s="224"/>
    </row>
    <row r="95" spans="1:10" s="83" customFormat="1" x14ac:dyDescent="0.25">
      <c r="A95" s="222"/>
      <c r="B95" s="126"/>
      <c r="C95" s="115" t="s">
        <v>630</v>
      </c>
      <c r="D95" s="116"/>
      <c r="E95" s="117"/>
      <c r="F95" s="228"/>
      <c r="G95" s="228"/>
      <c r="H95" s="223"/>
      <c r="I95" s="224"/>
      <c r="J95" s="224"/>
    </row>
    <row r="96" spans="1:10" s="83" customFormat="1" x14ac:dyDescent="0.25">
      <c r="A96" s="222"/>
      <c r="B96" s="126"/>
      <c r="C96" s="115" t="s">
        <v>493</v>
      </c>
      <c r="D96" s="116"/>
      <c r="E96" s="117">
        <v>76.432509999999994</v>
      </c>
      <c r="F96" s="228"/>
      <c r="G96" s="228"/>
      <c r="H96" s="223"/>
      <c r="I96" s="224"/>
      <c r="J96" s="224"/>
    </row>
    <row r="97" spans="1:10" s="83" customFormat="1" x14ac:dyDescent="0.25">
      <c r="A97" s="222"/>
      <c r="B97" s="332" t="s">
        <v>448</v>
      </c>
      <c r="C97" s="333"/>
      <c r="D97" s="334"/>
      <c r="E97" s="335"/>
      <c r="F97" s="336"/>
      <c r="G97" s="337"/>
      <c r="H97" s="223"/>
      <c r="I97" s="224"/>
      <c r="J97" s="224"/>
    </row>
    <row r="98" spans="1:10" s="83" customFormat="1" x14ac:dyDescent="0.25">
      <c r="A98" s="222">
        <v>20</v>
      </c>
      <c r="B98" s="126">
        <v>979081111</v>
      </c>
      <c r="C98" s="110" t="s">
        <v>449</v>
      </c>
      <c r="D98" s="225" t="s">
        <v>264</v>
      </c>
      <c r="E98" s="226">
        <v>76.432509999999994</v>
      </c>
      <c r="F98" s="227"/>
      <c r="G98" s="204">
        <f>E98*F98</f>
        <v>0</v>
      </c>
      <c r="H98" s="223" t="s">
        <v>408</v>
      </c>
      <c r="I98" s="224" t="s">
        <v>279</v>
      </c>
      <c r="J98" s="224"/>
    </row>
    <row r="99" spans="1:10" s="83" customFormat="1" x14ac:dyDescent="0.25">
      <c r="A99" s="222"/>
      <c r="B99" s="126"/>
      <c r="C99" s="344" t="s">
        <v>466</v>
      </c>
      <c r="D99" s="345"/>
      <c r="E99" s="346"/>
      <c r="F99" s="347"/>
      <c r="G99" s="348"/>
      <c r="H99" s="223"/>
      <c r="I99" s="224"/>
      <c r="J99" s="224"/>
    </row>
    <row r="100" spans="1:10" s="83" customFormat="1" x14ac:dyDescent="0.25">
      <c r="A100" s="222"/>
      <c r="B100" s="126"/>
      <c r="C100" s="115" t="s">
        <v>465</v>
      </c>
      <c r="D100" s="116"/>
      <c r="E100" s="117"/>
      <c r="F100" s="228"/>
      <c r="G100" s="228"/>
      <c r="H100" s="223"/>
      <c r="I100" s="224"/>
      <c r="J100" s="224"/>
    </row>
    <row r="101" spans="1:10" s="83" customFormat="1" x14ac:dyDescent="0.25">
      <c r="A101" s="222"/>
      <c r="B101" s="126"/>
      <c r="C101" s="115" t="s">
        <v>630</v>
      </c>
      <c r="D101" s="116"/>
      <c r="E101" s="117"/>
      <c r="F101" s="228"/>
      <c r="G101" s="228"/>
      <c r="H101" s="223"/>
      <c r="I101" s="224"/>
      <c r="J101" s="224"/>
    </row>
    <row r="102" spans="1:10" s="83" customFormat="1" x14ac:dyDescent="0.25">
      <c r="A102" s="222"/>
      <c r="B102" s="126"/>
      <c r="C102" s="115" t="s">
        <v>493</v>
      </c>
      <c r="D102" s="116"/>
      <c r="E102" s="117">
        <v>76.432509999999994</v>
      </c>
      <c r="F102" s="228"/>
      <c r="G102" s="228"/>
      <c r="H102" s="223"/>
      <c r="I102" s="224"/>
      <c r="J102" s="224"/>
    </row>
    <row r="103" spans="1:10" s="83" customFormat="1" x14ac:dyDescent="0.25">
      <c r="A103" s="222">
        <v>21</v>
      </c>
      <c r="B103" s="126">
        <v>979081121</v>
      </c>
      <c r="C103" s="110" t="s">
        <v>450</v>
      </c>
      <c r="D103" s="225" t="s">
        <v>264</v>
      </c>
      <c r="E103" s="226">
        <v>1070.0551399999999</v>
      </c>
      <c r="F103" s="227"/>
      <c r="G103" s="204">
        <f>E103*F103</f>
        <v>0</v>
      </c>
      <c r="H103" s="223" t="s">
        <v>408</v>
      </c>
      <c r="I103" s="224" t="s">
        <v>279</v>
      </c>
      <c r="J103" s="224"/>
    </row>
    <row r="104" spans="1:10" s="83" customFormat="1" x14ac:dyDescent="0.25">
      <c r="A104" s="222"/>
      <c r="B104" s="126"/>
      <c r="C104" s="115" t="s">
        <v>465</v>
      </c>
      <c r="D104" s="116"/>
      <c r="E104" s="117"/>
      <c r="F104" s="228"/>
      <c r="G104" s="228"/>
      <c r="H104" s="223"/>
      <c r="I104" s="224"/>
      <c r="J104" s="224"/>
    </row>
    <row r="105" spans="1:10" s="83" customFormat="1" x14ac:dyDescent="0.25">
      <c r="A105" s="222"/>
      <c r="B105" s="126"/>
      <c r="C105" s="115" t="s">
        <v>630</v>
      </c>
      <c r="D105" s="116"/>
      <c r="E105" s="117"/>
      <c r="F105" s="228"/>
      <c r="G105" s="228"/>
      <c r="H105" s="223"/>
      <c r="I105" s="224"/>
      <c r="J105" s="224"/>
    </row>
    <row r="106" spans="1:10" x14ac:dyDescent="0.25">
      <c r="A106" s="106"/>
      <c r="B106" s="109"/>
      <c r="C106" s="115" t="s">
        <v>494</v>
      </c>
      <c r="D106" s="116"/>
      <c r="E106" s="117">
        <v>1070.0551399999999</v>
      </c>
      <c r="F106" s="114"/>
      <c r="G106" s="114"/>
      <c r="H106" s="107"/>
      <c r="I106" s="108"/>
      <c r="J106" s="108"/>
    </row>
    <row r="107" spans="1:10" x14ac:dyDescent="0.25">
      <c r="A107" s="106"/>
      <c r="B107" s="332" t="s">
        <v>451</v>
      </c>
      <c r="C107" s="333"/>
      <c r="D107" s="334"/>
      <c r="E107" s="335"/>
      <c r="F107" s="336"/>
      <c r="G107" s="337"/>
      <c r="H107" s="107"/>
      <c r="I107" s="108"/>
      <c r="J107" s="108"/>
    </row>
    <row r="108" spans="1:10" x14ac:dyDescent="0.25">
      <c r="A108" s="106"/>
      <c r="B108" s="332" t="s">
        <v>452</v>
      </c>
      <c r="C108" s="333"/>
      <c r="D108" s="334"/>
      <c r="E108" s="335"/>
      <c r="F108" s="336"/>
      <c r="G108" s="337"/>
      <c r="H108" s="107"/>
      <c r="I108" s="108"/>
      <c r="J108" s="108"/>
    </row>
    <row r="109" spans="1:10" x14ac:dyDescent="0.25">
      <c r="A109" s="106">
        <v>22</v>
      </c>
      <c r="B109" s="109">
        <v>979087311</v>
      </c>
      <c r="C109" s="110" t="s">
        <v>453</v>
      </c>
      <c r="D109" s="111" t="s">
        <v>264</v>
      </c>
      <c r="E109" s="112">
        <v>76.432509999999994</v>
      </c>
      <c r="F109" s="113"/>
      <c r="G109" s="102">
        <f>E109*F109</f>
        <v>0</v>
      </c>
      <c r="H109" s="107" t="s">
        <v>454</v>
      </c>
      <c r="I109" s="108" t="s">
        <v>279</v>
      </c>
      <c r="J109" s="108"/>
    </row>
    <row r="110" spans="1:10" x14ac:dyDescent="0.25">
      <c r="A110" s="106"/>
      <c r="B110" s="109"/>
      <c r="C110" s="344" t="s">
        <v>467</v>
      </c>
      <c r="D110" s="345"/>
      <c r="E110" s="346"/>
      <c r="F110" s="347"/>
      <c r="G110" s="348"/>
      <c r="H110" s="107"/>
      <c r="I110" s="108"/>
      <c r="J110" s="108"/>
    </row>
    <row r="111" spans="1:10" x14ac:dyDescent="0.25">
      <c r="A111" s="106"/>
      <c r="B111" s="109"/>
      <c r="C111" s="115" t="s">
        <v>465</v>
      </c>
      <c r="D111" s="116"/>
      <c r="E111" s="117"/>
      <c r="F111" s="114"/>
      <c r="G111" s="114"/>
      <c r="H111" s="107"/>
      <c r="I111" s="108"/>
      <c r="J111" s="108"/>
    </row>
    <row r="112" spans="1:10" x14ac:dyDescent="0.25">
      <c r="A112" s="106"/>
      <c r="B112" s="109"/>
      <c r="C112" s="115" t="s">
        <v>630</v>
      </c>
      <c r="D112" s="116"/>
      <c r="E112" s="117"/>
      <c r="F112" s="114"/>
      <c r="G112" s="114"/>
      <c r="H112" s="107"/>
      <c r="I112" s="108"/>
      <c r="J112" s="108"/>
    </row>
    <row r="113" spans="1:10" x14ac:dyDescent="0.25">
      <c r="A113" s="106"/>
      <c r="B113" s="109"/>
      <c r="C113" s="115" t="s">
        <v>493</v>
      </c>
      <c r="D113" s="116"/>
      <c r="E113" s="117">
        <v>76.432509999999994</v>
      </c>
      <c r="F113" s="114"/>
      <c r="G113" s="114"/>
      <c r="H113" s="107"/>
      <c r="I113" s="108"/>
      <c r="J113" s="108"/>
    </row>
    <row r="114" spans="1:10" x14ac:dyDescent="0.25">
      <c r="A114" s="106">
        <v>23</v>
      </c>
      <c r="B114" s="109">
        <v>979087312</v>
      </c>
      <c r="C114" s="110" t="s">
        <v>455</v>
      </c>
      <c r="D114" s="111" t="s">
        <v>264</v>
      </c>
      <c r="E114" s="112">
        <v>382.164062</v>
      </c>
      <c r="F114" s="113"/>
      <c r="G114" s="102">
        <f>E114*F114</f>
        <v>0</v>
      </c>
      <c r="H114" s="107" t="s">
        <v>454</v>
      </c>
      <c r="I114" s="108" t="s">
        <v>279</v>
      </c>
      <c r="J114" s="108"/>
    </row>
    <row r="115" spans="1:10" x14ac:dyDescent="0.25">
      <c r="A115" s="106"/>
      <c r="B115" s="109"/>
      <c r="C115" s="344" t="s">
        <v>467</v>
      </c>
      <c r="D115" s="345"/>
      <c r="E115" s="346"/>
      <c r="F115" s="347"/>
      <c r="G115" s="348"/>
      <c r="H115" s="107"/>
      <c r="I115" s="108"/>
      <c r="J115" s="108"/>
    </row>
    <row r="116" spans="1:10" x14ac:dyDescent="0.25">
      <c r="A116" s="106"/>
      <c r="B116" s="109"/>
      <c r="C116" s="115" t="s">
        <v>465</v>
      </c>
      <c r="D116" s="116"/>
      <c r="E116" s="117"/>
      <c r="F116" s="114"/>
      <c r="G116" s="114"/>
      <c r="H116" s="107"/>
      <c r="I116" s="108"/>
      <c r="J116" s="108"/>
    </row>
    <row r="117" spans="1:10" x14ac:dyDescent="0.25">
      <c r="A117" s="106"/>
      <c r="B117" s="109"/>
      <c r="C117" s="115" t="s">
        <v>630</v>
      </c>
      <c r="D117" s="116"/>
      <c r="E117" s="117"/>
      <c r="F117" s="114"/>
      <c r="G117" s="114"/>
      <c r="H117" s="107"/>
      <c r="I117" s="108"/>
      <c r="J117" s="108"/>
    </row>
    <row r="118" spans="1:10" x14ac:dyDescent="0.25">
      <c r="A118" s="106"/>
      <c r="B118" s="109"/>
      <c r="C118" s="115" t="s">
        <v>495</v>
      </c>
      <c r="D118" s="116"/>
      <c r="E118" s="117">
        <v>382.164062</v>
      </c>
      <c r="F118" s="114"/>
      <c r="G118" s="114"/>
      <c r="H118" s="107"/>
      <c r="I118" s="108"/>
      <c r="J118" s="108"/>
    </row>
    <row r="119" spans="1:10" x14ac:dyDescent="0.25">
      <c r="A119" s="106"/>
      <c r="B119" s="332" t="s">
        <v>456</v>
      </c>
      <c r="C119" s="333"/>
      <c r="D119" s="334"/>
      <c r="E119" s="335"/>
      <c r="F119" s="336"/>
      <c r="G119" s="337"/>
      <c r="H119" s="107"/>
      <c r="I119" s="108"/>
      <c r="J119" s="108"/>
    </row>
    <row r="120" spans="1:10" x14ac:dyDescent="0.25">
      <c r="A120" s="106"/>
      <c r="B120" s="332" t="s">
        <v>457</v>
      </c>
      <c r="C120" s="333"/>
      <c r="D120" s="334"/>
      <c r="E120" s="335"/>
      <c r="F120" s="336"/>
      <c r="G120" s="337"/>
      <c r="H120" s="107"/>
      <c r="I120" s="108"/>
      <c r="J120" s="108"/>
    </row>
    <row r="121" spans="1:10" x14ac:dyDescent="0.25">
      <c r="A121" s="106">
        <v>24</v>
      </c>
      <c r="B121" s="109">
        <v>979093111</v>
      </c>
      <c r="C121" s="110" t="s">
        <v>458</v>
      </c>
      <c r="D121" s="111" t="s">
        <v>264</v>
      </c>
      <c r="E121" s="112">
        <v>76.432509999999994</v>
      </c>
      <c r="F121" s="113"/>
      <c r="G121" s="102">
        <f>E121*F121</f>
        <v>0</v>
      </c>
      <c r="H121" s="107" t="s">
        <v>459</v>
      </c>
      <c r="I121" s="108" t="s">
        <v>279</v>
      </c>
      <c r="J121" s="108"/>
    </row>
    <row r="122" spans="1:10" x14ac:dyDescent="0.25">
      <c r="A122" s="106"/>
      <c r="B122" s="109"/>
      <c r="C122" s="115" t="s">
        <v>465</v>
      </c>
      <c r="D122" s="116"/>
      <c r="E122" s="117"/>
      <c r="F122" s="114"/>
      <c r="G122" s="114"/>
      <c r="H122" s="107"/>
      <c r="I122" s="108"/>
      <c r="J122" s="108"/>
    </row>
    <row r="123" spans="1:10" x14ac:dyDescent="0.25">
      <c r="A123" s="106"/>
      <c r="B123" s="109"/>
      <c r="C123" s="115" t="s">
        <v>630</v>
      </c>
      <c r="D123" s="116"/>
      <c r="E123" s="117"/>
      <c r="F123" s="114"/>
      <c r="G123" s="114"/>
      <c r="H123" s="107"/>
      <c r="I123" s="108"/>
      <c r="J123" s="108"/>
    </row>
    <row r="124" spans="1:10" ht="16.5" thickBot="1" x14ac:dyDescent="0.3">
      <c r="A124" s="118"/>
      <c r="B124" s="119"/>
      <c r="C124" s="120" t="s">
        <v>493</v>
      </c>
      <c r="D124" s="121"/>
      <c r="E124" s="122">
        <v>76.432509999999994</v>
      </c>
      <c r="F124" s="123"/>
      <c r="G124" s="123"/>
      <c r="H124" s="124"/>
      <c r="I124" s="125"/>
      <c r="J124" s="125"/>
    </row>
  </sheetData>
  <mergeCells count="38">
    <mergeCell ref="B12:G12"/>
    <mergeCell ref="B119:G119"/>
    <mergeCell ref="B120:G120"/>
    <mergeCell ref="B97:G97"/>
    <mergeCell ref="C99:G99"/>
    <mergeCell ref="B107:G107"/>
    <mergeCell ref="B108:G108"/>
    <mergeCell ref="C110:G110"/>
    <mergeCell ref="C115:G115"/>
    <mergeCell ref="F17:G17"/>
    <mergeCell ref="B18:G18"/>
    <mergeCell ref="B19:G19"/>
    <mergeCell ref="F23:G23"/>
    <mergeCell ref="B24:G24"/>
    <mergeCell ref="B40:G40"/>
    <mergeCell ref="B46:G46"/>
    <mergeCell ref="C4:G4"/>
    <mergeCell ref="F5:G5"/>
    <mergeCell ref="B88:G88"/>
    <mergeCell ref="F52:G52"/>
    <mergeCell ref="B53:G53"/>
    <mergeCell ref="B70:G70"/>
    <mergeCell ref="B71:G71"/>
    <mergeCell ref="B75:G75"/>
    <mergeCell ref="F81:G81"/>
    <mergeCell ref="B82:G82"/>
    <mergeCell ref="B87:G87"/>
    <mergeCell ref="B26:G26"/>
    <mergeCell ref="B6:G6"/>
    <mergeCell ref="B7:G7"/>
    <mergeCell ref="B9:G9"/>
    <mergeCell ref="F11:G11"/>
    <mergeCell ref="B47:G47"/>
    <mergeCell ref="B25:G25"/>
    <mergeCell ref="F31:G31"/>
    <mergeCell ref="B32:G32"/>
    <mergeCell ref="B33:G33"/>
    <mergeCell ref="B34:G34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99"/>
  <sheetViews>
    <sheetView zoomScale="85" zoomScaleNormal="85" workbookViewId="0">
      <pane ySplit="4" topLeftCell="A5" activePane="bottomLeft" state="frozen"/>
      <selection activeCell="C31" sqref="C31"/>
      <selection pane="bottomLeft" activeCell="A11" sqref="A11"/>
    </sheetView>
  </sheetViews>
  <sheetFormatPr defaultRowHeight="15.75" x14ac:dyDescent="0.25"/>
  <cols>
    <col min="1" max="1" width="8.625" style="86" customWidth="1"/>
    <col min="2" max="3" width="11.125" style="86" customWidth="1"/>
    <col min="4" max="4" width="80.625" style="151" customWidth="1"/>
    <col min="5" max="5" width="8.625" style="86" customWidth="1"/>
    <col min="6" max="6" width="15.625" style="168" customWidth="1"/>
    <col min="7" max="8" width="12.625" style="168" customWidth="1"/>
    <col min="9" max="9" width="15.625" style="169" customWidth="1"/>
    <col min="10" max="10" width="15.625" style="168" customWidth="1"/>
    <col min="11" max="11" width="31.5" style="86" customWidth="1"/>
    <col min="12" max="16384" width="9" style="1"/>
  </cols>
  <sheetData>
    <row r="1" spans="1:11" ht="103.5" customHeight="1" thickTop="1" x14ac:dyDescent="0.25">
      <c r="A1" s="32" t="s">
        <v>271</v>
      </c>
      <c r="B1" s="33" t="s">
        <v>155</v>
      </c>
      <c r="C1" s="33" t="s">
        <v>273</v>
      </c>
      <c r="D1" s="34" t="s">
        <v>5</v>
      </c>
      <c r="E1" s="33" t="s">
        <v>274</v>
      </c>
      <c r="F1" s="35" t="s">
        <v>202</v>
      </c>
      <c r="G1" s="35" t="s">
        <v>195</v>
      </c>
      <c r="H1" s="35" t="s">
        <v>196</v>
      </c>
      <c r="I1" s="36" t="s">
        <v>194</v>
      </c>
      <c r="J1" s="37" t="s">
        <v>13</v>
      </c>
      <c r="K1" s="257" t="s">
        <v>503</v>
      </c>
    </row>
    <row r="2" spans="1:11" x14ac:dyDescent="0.25">
      <c r="A2" s="138"/>
      <c r="B2" s="139"/>
      <c r="C2" s="139"/>
      <c r="D2" s="145"/>
      <c r="E2" s="139"/>
      <c r="F2" s="164" t="s">
        <v>151</v>
      </c>
      <c r="G2" s="164" t="s">
        <v>152</v>
      </c>
      <c r="H2" s="164" t="s">
        <v>153</v>
      </c>
      <c r="I2" s="164" t="s">
        <v>272</v>
      </c>
      <c r="J2" s="165" t="s">
        <v>154</v>
      </c>
      <c r="K2" s="171"/>
    </row>
    <row r="3" spans="1:11" s="2" customFormat="1" x14ac:dyDescent="0.25">
      <c r="A3" s="312" t="s">
        <v>621</v>
      </c>
      <c r="B3" s="313"/>
      <c r="C3" s="314"/>
      <c r="D3" s="145" t="s">
        <v>502</v>
      </c>
      <c r="E3" s="161"/>
      <c r="F3" s="166"/>
      <c r="G3" s="166"/>
      <c r="H3" s="166"/>
      <c r="I3" s="166"/>
      <c r="J3" s="12"/>
      <c r="K3" s="258"/>
    </row>
    <row r="4" spans="1:11" s="2" customFormat="1" ht="16.5" thickBot="1" x14ac:dyDescent="0.3">
      <c r="A4" s="142"/>
      <c r="B4" s="143"/>
      <c r="C4" s="143"/>
      <c r="D4" s="152" t="s">
        <v>14</v>
      </c>
      <c r="E4" s="162"/>
      <c r="F4" s="170"/>
      <c r="G4" s="170"/>
      <c r="H4" s="170"/>
      <c r="I4" s="170"/>
      <c r="J4" s="31">
        <f>SUM(J5:J10)</f>
        <v>0</v>
      </c>
      <c r="K4" s="263"/>
    </row>
    <row r="5" spans="1:11" s="180" customFormat="1" ht="32.25" thickTop="1" x14ac:dyDescent="0.25">
      <c r="A5" s="9" t="s">
        <v>623</v>
      </c>
      <c r="B5" s="6" t="s">
        <v>279</v>
      </c>
      <c r="C5" s="6" t="s">
        <v>279</v>
      </c>
      <c r="D5" s="153" t="s">
        <v>618</v>
      </c>
      <c r="E5" s="181" t="s">
        <v>498</v>
      </c>
      <c r="F5" s="182">
        <f t="shared" ref="F5:F8" si="0">G5+H5</f>
        <v>0</v>
      </c>
      <c r="G5" s="182"/>
      <c r="H5" s="182"/>
      <c r="I5" s="183">
        <v>1</v>
      </c>
      <c r="J5" s="184">
        <f t="shared" ref="J5:J8" si="1">I5*F5</f>
        <v>0</v>
      </c>
      <c r="K5" s="248"/>
    </row>
    <row r="6" spans="1:11" s="185" customFormat="1" ht="31.5" x14ac:dyDescent="0.25">
      <c r="A6" s="9" t="s">
        <v>622</v>
      </c>
      <c r="B6" s="6" t="s">
        <v>279</v>
      </c>
      <c r="C6" s="6" t="s">
        <v>279</v>
      </c>
      <c r="D6" s="148" t="s">
        <v>145</v>
      </c>
      <c r="E6" s="181" t="s">
        <v>0</v>
      </c>
      <c r="F6" s="182">
        <f t="shared" si="0"/>
        <v>0</v>
      </c>
      <c r="G6" s="182"/>
      <c r="H6" s="182"/>
      <c r="I6" s="183">
        <v>11</v>
      </c>
      <c r="J6" s="184">
        <f t="shared" si="1"/>
        <v>0</v>
      </c>
      <c r="K6" s="248"/>
    </row>
    <row r="7" spans="1:11" s="185" customFormat="1" x14ac:dyDescent="0.25">
      <c r="A7" s="9" t="s">
        <v>624</v>
      </c>
      <c r="B7" s="6" t="s">
        <v>279</v>
      </c>
      <c r="C7" s="6" t="s">
        <v>279</v>
      </c>
      <c r="D7" s="153" t="s">
        <v>275</v>
      </c>
      <c r="E7" s="181" t="s">
        <v>498</v>
      </c>
      <c r="F7" s="182">
        <f t="shared" si="0"/>
        <v>0</v>
      </c>
      <c r="G7" s="182"/>
      <c r="H7" s="182"/>
      <c r="I7" s="183">
        <v>1</v>
      </c>
      <c r="J7" s="184">
        <f t="shared" si="1"/>
        <v>0</v>
      </c>
      <c r="K7" s="248"/>
    </row>
    <row r="8" spans="1:11" s="185" customFormat="1" x14ac:dyDescent="0.25">
      <c r="A8" s="9" t="s">
        <v>625</v>
      </c>
      <c r="B8" s="6" t="s">
        <v>279</v>
      </c>
      <c r="C8" s="6" t="s">
        <v>279</v>
      </c>
      <c r="D8" s="153" t="s">
        <v>379</v>
      </c>
      <c r="E8" s="181" t="s">
        <v>498</v>
      </c>
      <c r="F8" s="182">
        <f t="shared" si="0"/>
        <v>0</v>
      </c>
      <c r="G8" s="182"/>
      <c r="H8" s="182"/>
      <c r="I8" s="183">
        <v>1</v>
      </c>
      <c r="J8" s="184">
        <f t="shared" si="1"/>
        <v>0</v>
      </c>
      <c r="K8" s="248"/>
    </row>
    <row r="9" spans="1:11" s="185" customFormat="1" x14ac:dyDescent="0.25">
      <c r="A9" s="9" t="s">
        <v>626</v>
      </c>
      <c r="B9" s="6" t="s">
        <v>279</v>
      </c>
      <c r="C9" s="6" t="s">
        <v>279</v>
      </c>
      <c r="D9" s="148" t="s">
        <v>497</v>
      </c>
      <c r="E9" s="181" t="s">
        <v>140</v>
      </c>
      <c r="F9" s="182">
        <f t="shared" ref="F9:F10" si="2">G9+H9</f>
        <v>0</v>
      </c>
      <c r="G9" s="182"/>
      <c r="H9" s="182"/>
      <c r="I9" s="183">
        <v>20</v>
      </c>
      <c r="J9" s="184">
        <f t="shared" ref="J9:J10" si="3">I9*F9</f>
        <v>0</v>
      </c>
      <c r="K9" s="248"/>
    </row>
    <row r="10" spans="1:11" s="185" customFormat="1" ht="16.5" thickBot="1" x14ac:dyDescent="0.3">
      <c r="A10" s="10" t="s">
        <v>627</v>
      </c>
      <c r="B10" s="11" t="s">
        <v>279</v>
      </c>
      <c r="C10" s="11" t="s">
        <v>279</v>
      </c>
      <c r="D10" s="149" t="s">
        <v>616</v>
      </c>
      <c r="E10" s="186" t="s">
        <v>498</v>
      </c>
      <c r="F10" s="187">
        <f t="shared" si="2"/>
        <v>0</v>
      </c>
      <c r="G10" s="187"/>
      <c r="H10" s="187"/>
      <c r="I10" s="188">
        <v>1</v>
      </c>
      <c r="J10" s="189">
        <f t="shared" si="3"/>
        <v>0</v>
      </c>
      <c r="K10" s="249"/>
    </row>
    <row r="11" spans="1:11" s="185" customFormat="1" ht="16.5" thickTop="1" x14ac:dyDescent="0.25">
      <c r="A11" s="144"/>
      <c r="B11" s="144"/>
      <c r="C11" s="144"/>
      <c r="D11" s="150"/>
      <c r="E11" s="144"/>
      <c r="F11" s="190"/>
      <c r="G11" s="190"/>
      <c r="H11" s="190"/>
      <c r="I11" s="191"/>
      <c r="J11" s="190"/>
      <c r="K11" s="144"/>
    </row>
    <row r="12" spans="1:11" s="185" customFormat="1" x14ac:dyDescent="0.25">
      <c r="A12" s="144"/>
      <c r="B12" s="144"/>
      <c r="C12" s="144"/>
      <c r="D12" s="150"/>
      <c r="E12" s="144"/>
      <c r="F12" s="190"/>
      <c r="G12" s="190"/>
      <c r="H12" s="190"/>
      <c r="I12" s="191"/>
      <c r="J12" s="190"/>
      <c r="K12" s="144"/>
    </row>
    <row r="13" spans="1:11" s="185" customFormat="1" x14ac:dyDescent="0.25">
      <c r="A13" s="144"/>
      <c r="B13" s="144"/>
      <c r="C13" s="144"/>
      <c r="D13" s="150"/>
      <c r="E13" s="144"/>
      <c r="F13" s="190"/>
      <c r="G13" s="190"/>
      <c r="H13" s="190"/>
      <c r="I13" s="191"/>
      <c r="J13" s="190"/>
      <c r="K13" s="144"/>
    </row>
    <row r="14" spans="1:11" s="185" customFormat="1" x14ac:dyDescent="0.25">
      <c r="A14" s="144"/>
      <c r="B14" s="144"/>
      <c r="C14" s="144"/>
      <c r="D14" s="150"/>
      <c r="E14" s="144"/>
      <c r="F14" s="190"/>
      <c r="G14" s="190"/>
      <c r="H14" s="190"/>
      <c r="I14" s="191"/>
      <c r="J14" s="190"/>
      <c r="K14" s="144"/>
    </row>
    <row r="15" spans="1:11" s="185" customFormat="1" x14ac:dyDescent="0.25">
      <c r="A15" s="144"/>
      <c r="B15" s="144"/>
      <c r="C15" s="144"/>
      <c r="D15" s="150"/>
      <c r="E15" s="144"/>
      <c r="F15" s="190"/>
      <c r="G15" s="190"/>
      <c r="H15" s="190"/>
      <c r="I15" s="191"/>
      <c r="J15" s="190"/>
      <c r="K15" s="144"/>
    </row>
    <row r="16" spans="1:11" s="185" customFormat="1" x14ac:dyDescent="0.25">
      <c r="A16" s="144"/>
      <c r="B16" s="144"/>
      <c r="C16" s="144"/>
      <c r="D16" s="150"/>
      <c r="E16" s="144"/>
      <c r="F16" s="190"/>
      <c r="G16" s="190"/>
      <c r="H16" s="190"/>
      <c r="I16" s="191"/>
      <c r="J16" s="190"/>
      <c r="K16" s="144"/>
    </row>
    <row r="17" spans="1:11" s="185" customFormat="1" x14ac:dyDescent="0.25">
      <c r="A17" s="144"/>
      <c r="B17" s="144"/>
      <c r="C17" s="144"/>
      <c r="D17" s="150"/>
      <c r="E17" s="144"/>
      <c r="F17" s="190"/>
      <c r="G17" s="190"/>
      <c r="H17" s="190"/>
      <c r="I17" s="191"/>
      <c r="J17" s="190"/>
      <c r="K17" s="144"/>
    </row>
    <row r="18" spans="1:11" s="185" customFormat="1" x14ac:dyDescent="0.25">
      <c r="A18" s="144"/>
      <c r="B18" s="144"/>
      <c r="C18" s="144"/>
      <c r="D18" s="150"/>
      <c r="E18" s="144"/>
      <c r="F18" s="190"/>
      <c r="G18" s="190"/>
      <c r="H18" s="190"/>
      <c r="I18" s="191"/>
      <c r="J18" s="190"/>
      <c r="K18" s="144"/>
    </row>
    <row r="19" spans="1:11" s="185" customFormat="1" x14ac:dyDescent="0.25">
      <c r="A19" s="144"/>
      <c r="B19" s="144"/>
      <c r="C19" s="144"/>
      <c r="D19" s="150"/>
      <c r="E19" s="144"/>
      <c r="F19" s="190"/>
      <c r="G19" s="190"/>
      <c r="H19" s="190"/>
      <c r="I19" s="191"/>
      <c r="J19" s="190"/>
      <c r="K19" s="144"/>
    </row>
    <row r="20" spans="1:11" s="185" customFormat="1" x14ac:dyDescent="0.25">
      <c r="A20" s="144"/>
      <c r="B20" s="144"/>
      <c r="C20" s="144"/>
      <c r="D20" s="150"/>
      <c r="E20" s="144"/>
      <c r="F20" s="190"/>
      <c r="G20" s="190"/>
      <c r="H20" s="190"/>
      <c r="I20" s="191"/>
      <c r="J20" s="190"/>
      <c r="K20" s="144"/>
    </row>
    <row r="21" spans="1:11" s="185" customFormat="1" x14ac:dyDescent="0.25">
      <c r="A21" s="144"/>
      <c r="B21" s="144"/>
      <c r="C21" s="144"/>
      <c r="D21" s="150"/>
      <c r="E21" s="144"/>
      <c r="F21" s="190"/>
      <c r="G21" s="190"/>
      <c r="H21" s="190"/>
      <c r="I21" s="191"/>
      <c r="J21" s="190"/>
      <c r="K21" s="144"/>
    </row>
    <row r="22" spans="1:11" s="185" customFormat="1" x14ac:dyDescent="0.25">
      <c r="A22" s="144"/>
      <c r="B22" s="144"/>
      <c r="C22" s="144"/>
      <c r="D22" s="150"/>
      <c r="E22" s="144"/>
      <c r="F22" s="190"/>
      <c r="G22" s="190"/>
      <c r="H22" s="190"/>
      <c r="I22" s="191"/>
      <c r="J22" s="190"/>
      <c r="K22" s="144"/>
    </row>
    <row r="23" spans="1:11" s="185" customFormat="1" x14ac:dyDescent="0.25">
      <c r="A23" s="144"/>
      <c r="B23" s="144"/>
      <c r="C23" s="144"/>
      <c r="D23" s="150"/>
      <c r="E23" s="144"/>
      <c r="F23" s="190"/>
      <c r="G23" s="190"/>
      <c r="H23" s="190"/>
      <c r="I23" s="191"/>
      <c r="J23" s="190"/>
      <c r="K23" s="144"/>
    </row>
    <row r="24" spans="1:11" s="185" customFormat="1" x14ac:dyDescent="0.25">
      <c r="A24" s="144"/>
      <c r="B24" s="144"/>
      <c r="C24" s="144"/>
      <c r="D24" s="150"/>
      <c r="E24" s="144"/>
      <c r="F24" s="190"/>
      <c r="G24" s="190"/>
      <c r="H24" s="190"/>
      <c r="I24" s="191"/>
      <c r="J24" s="190"/>
      <c r="K24" s="144"/>
    </row>
    <row r="25" spans="1:11" s="185" customFormat="1" x14ac:dyDescent="0.25">
      <c r="A25" s="144"/>
      <c r="B25" s="144"/>
      <c r="C25" s="144"/>
      <c r="D25" s="150"/>
      <c r="E25" s="144"/>
      <c r="F25" s="190"/>
      <c r="G25" s="190"/>
      <c r="H25" s="190"/>
      <c r="I25" s="191"/>
      <c r="J25" s="190"/>
      <c r="K25" s="144"/>
    </row>
    <row r="26" spans="1:11" s="185" customFormat="1" x14ac:dyDescent="0.25">
      <c r="A26" s="144"/>
      <c r="B26" s="144"/>
      <c r="C26" s="144"/>
      <c r="D26" s="150"/>
      <c r="E26" s="144"/>
      <c r="F26" s="190"/>
      <c r="G26" s="190"/>
      <c r="H26" s="190"/>
      <c r="I26" s="191"/>
      <c r="J26" s="190"/>
      <c r="K26" s="144"/>
    </row>
    <row r="27" spans="1:11" s="185" customFormat="1" x14ac:dyDescent="0.25">
      <c r="A27" s="144"/>
      <c r="B27" s="144"/>
      <c r="C27" s="144"/>
      <c r="D27" s="150"/>
      <c r="E27" s="144"/>
      <c r="F27" s="190"/>
      <c r="G27" s="190"/>
      <c r="H27" s="190"/>
      <c r="I27" s="191"/>
      <c r="J27" s="190"/>
      <c r="K27" s="144"/>
    </row>
    <row r="28" spans="1:11" s="185" customFormat="1" x14ac:dyDescent="0.25">
      <c r="A28" s="144"/>
      <c r="B28" s="144"/>
      <c r="C28" s="144"/>
      <c r="D28" s="150"/>
      <c r="E28" s="144"/>
      <c r="F28" s="190"/>
      <c r="G28" s="190"/>
      <c r="H28" s="190"/>
      <c r="I28" s="191"/>
      <c r="J28" s="190"/>
      <c r="K28" s="144"/>
    </row>
    <row r="29" spans="1:11" s="185" customFormat="1" x14ac:dyDescent="0.25">
      <c r="A29" s="144"/>
      <c r="B29" s="144"/>
      <c r="C29" s="144"/>
      <c r="D29" s="150"/>
      <c r="E29" s="144"/>
      <c r="F29" s="190"/>
      <c r="G29" s="190"/>
      <c r="H29" s="190"/>
      <c r="I29" s="191"/>
      <c r="J29" s="190"/>
      <c r="K29" s="144"/>
    </row>
    <row r="30" spans="1:11" s="185" customFormat="1" x14ac:dyDescent="0.25">
      <c r="A30" s="144"/>
      <c r="B30" s="144"/>
      <c r="C30" s="144"/>
      <c r="D30" s="150"/>
      <c r="E30" s="144"/>
      <c r="F30" s="190"/>
      <c r="G30" s="190"/>
      <c r="H30" s="190"/>
      <c r="I30" s="191"/>
      <c r="J30" s="190"/>
      <c r="K30" s="144"/>
    </row>
    <row r="31" spans="1:11" s="185" customFormat="1" x14ac:dyDescent="0.25">
      <c r="A31" s="144"/>
      <c r="B31" s="144"/>
      <c r="C31" s="144"/>
      <c r="D31" s="150"/>
      <c r="E31" s="144"/>
      <c r="F31" s="190"/>
      <c r="G31" s="190"/>
      <c r="H31" s="190"/>
      <c r="I31" s="191"/>
      <c r="J31" s="190"/>
      <c r="K31" s="144"/>
    </row>
    <row r="32" spans="1:11" s="185" customFormat="1" x14ac:dyDescent="0.25">
      <c r="A32" s="144"/>
      <c r="B32" s="144"/>
      <c r="C32" s="144"/>
      <c r="D32" s="150"/>
      <c r="E32" s="144"/>
      <c r="F32" s="190"/>
      <c r="G32" s="190"/>
      <c r="H32" s="190"/>
      <c r="I32" s="191"/>
      <c r="J32" s="190"/>
      <c r="K32" s="144"/>
    </row>
    <row r="33" spans="1:11" s="185" customFormat="1" x14ac:dyDescent="0.25">
      <c r="A33" s="144"/>
      <c r="B33" s="144"/>
      <c r="C33" s="144"/>
      <c r="D33" s="150"/>
      <c r="E33" s="144"/>
      <c r="F33" s="190"/>
      <c r="G33" s="190"/>
      <c r="H33" s="190"/>
      <c r="I33" s="191"/>
      <c r="J33" s="190"/>
      <c r="K33" s="144"/>
    </row>
    <row r="34" spans="1:11" s="185" customFormat="1" x14ac:dyDescent="0.25">
      <c r="A34" s="144"/>
      <c r="B34" s="144"/>
      <c r="C34" s="144"/>
      <c r="D34" s="150"/>
      <c r="E34" s="144"/>
      <c r="F34" s="190"/>
      <c r="G34" s="190"/>
      <c r="H34" s="190"/>
      <c r="I34" s="191"/>
      <c r="J34" s="190"/>
      <c r="K34" s="144"/>
    </row>
    <row r="35" spans="1:11" s="185" customFormat="1" x14ac:dyDescent="0.25">
      <c r="A35" s="144"/>
      <c r="B35" s="144"/>
      <c r="C35" s="144"/>
      <c r="D35" s="150"/>
      <c r="E35" s="144"/>
      <c r="F35" s="190"/>
      <c r="G35" s="190"/>
      <c r="H35" s="190"/>
      <c r="I35" s="191"/>
      <c r="J35" s="190"/>
      <c r="K35" s="144"/>
    </row>
    <row r="36" spans="1:11" s="185" customFormat="1" x14ac:dyDescent="0.25">
      <c r="A36" s="144"/>
      <c r="B36" s="144"/>
      <c r="C36" s="144"/>
      <c r="D36" s="150"/>
      <c r="E36" s="144"/>
      <c r="F36" s="190"/>
      <c r="G36" s="190"/>
      <c r="H36" s="190"/>
      <c r="I36" s="191"/>
      <c r="J36" s="190"/>
      <c r="K36" s="144"/>
    </row>
    <row r="37" spans="1:11" s="185" customFormat="1" x14ac:dyDescent="0.25">
      <c r="A37" s="144"/>
      <c r="B37" s="144"/>
      <c r="C37" s="144"/>
      <c r="D37" s="150"/>
      <c r="E37" s="144"/>
      <c r="F37" s="190"/>
      <c r="G37" s="190"/>
      <c r="H37" s="190"/>
      <c r="I37" s="191"/>
      <c r="J37" s="190"/>
      <c r="K37" s="144"/>
    </row>
    <row r="38" spans="1:11" s="185" customFormat="1" x14ac:dyDescent="0.25">
      <c r="A38" s="144"/>
      <c r="B38" s="144"/>
      <c r="C38" s="144"/>
      <c r="D38" s="150"/>
      <c r="E38" s="144"/>
      <c r="F38" s="190"/>
      <c r="G38" s="190"/>
      <c r="H38" s="190"/>
      <c r="I38" s="191"/>
      <c r="J38" s="190"/>
      <c r="K38" s="144"/>
    </row>
    <row r="39" spans="1:11" s="185" customFormat="1" x14ac:dyDescent="0.25">
      <c r="A39" s="144"/>
      <c r="B39" s="144"/>
      <c r="C39" s="144"/>
      <c r="D39" s="150"/>
      <c r="E39" s="144"/>
      <c r="F39" s="190"/>
      <c r="G39" s="190"/>
      <c r="H39" s="190"/>
      <c r="I39" s="191"/>
      <c r="J39" s="190"/>
      <c r="K39" s="144"/>
    </row>
    <row r="40" spans="1:11" s="185" customFormat="1" x14ac:dyDescent="0.25">
      <c r="A40" s="144"/>
      <c r="B40" s="144"/>
      <c r="C40" s="144"/>
      <c r="D40" s="150"/>
      <c r="E40" s="144"/>
      <c r="F40" s="190"/>
      <c r="G40" s="190"/>
      <c r="H40" s="190"/>
      <c r="I40" s="191"/>
      <c r="J40" s="190"/>
      <c r="K40" s="144"/>
    </row>
    <row r="41" spans="1:11" s="185" customFormat="1" x14ac:dyDescent="0.25">
      <c r="A41" s="144"/>
      <c r="B41" s="144"/>
      <c r="C41" s="144"/>
      <c r="D41" s="150"/>
      <c r="E41" s="144"/>
      <c r="F41" s="190"/>
      <c r="G41" s="190"/>
      <c r="H41" s="190"/>
      <c r="I41" s="191"/>
      <c r="J41" s="190"/>
      <c r="K41" s="144"/>
    </row>
    <row r="42" spans="1:11" s="185" customFormat="1" x14ac:dyDescent="0.25">
      <c r="A42" s="144"/>
      <c r="B42" s="144"/>
      <c r="C42" s="144"/>
      <c r="D42" s="150"/>
      <c r="E42" s="144"/>
      <c r="F42" s="190"/>
      <c r="G42" s="190"/>
      <c r="H42" s="190"/>
      <c r="I42" s="191"/>
      <c r="J42" s="190"/>
      <c r="K42" s="144"/>
    </row>
    <row r="43" spans="1:11" s="185" customFormat="1" x14ac:dyDescent="0.25">
      <c r="A43" s="144"/>
      <c r="B43" s="144"/>
      <c r="C43" s="144"/>
      <c r="D43" s="150"/>
      <c r="E43" s="144"/>
      <c r="F43" s="190"/>
      <c r="G43" s="190"/>
      <c r="H43" s="190"/>
      <c r="I43" s="191"/>
      <c r="J43" s="190"/>
      <c r="K43" s="144"/>
    </row>
    <row r="44" spans="1:11" s="185" customFormat="1" x14ac:dyDescent="0.25">
      <c r="A44" s="144"/>
      <c r="B44" s="144"/>
      <c r="C44" s="144"/>
      <c r="D44" s="150"/>
      <c r="E44" s="144"/>
      <c r="F44" s="190"/>
      <c r="G44" s="190"/>
      <c r="H44" s="190"/>
      <c r="I44" s="191"/>
      <c r="J44" s="190"/>
      <c r="K44" s="144"/>
    </row>
    <row r="45" spans="1:11" s="185" customFormat="1" x14ac:dyDescent="0.25">
      <c r="A45" s="144"/>
      <c r="B45" s="144"/>
      <c r="C45" s="144"/>
      <c r="D45" s="150"/>
      <c r="E45" s="144"/>
      <c r="F45" s="190"/>
      <c r="G45" s="190"/>
      <c r="H45" s="190"/>
      <c r="I45" s="191"/>
      <c r="J45" s="190"/>
      <c r="K45" s="144"/>
    </row>
    <row r="46" spans="1:11" s="185" customFormat="1" x14ac:dyDescent="0.25">
      <c r="A46" s="144"/>
      <c r="B46" s="144"/>
      <c r="C46" s="144"/>
      <c r="D46" s="150"/>
      <c r="E46" s="144"/>
      <c r="F46" s="190"/>
      <c r="G46" s="190"/>
      <c r="H46" s="190"/>
      <c r="I46" s="191"/>
      <c r="J46" s="190"/>
      <c r="K46" s="144"/>
    </row>
    <row r="47" spans="1:11" s="185" customFormat="1" x14ac:dyDescent="0.25">
      <c r="A47" s="144"/>
      <c r="B47" s="144"/>
      <c r="C47" s="144"/>
      <c r="D47" s="150"/>
      <c r="E47" s="144"/>
      <c r="F47" s="190"/>
      <c r="G47" s="190"/>
      <c r="H47" s="190"/>
      <c r="I47" s="191"/>
      <c r="J47" s="190"/>
      <c r="K47" s="144"/>
    </row>
    <row r="48" spans="1:11" s="185" customFormat="1" x14ac:dyDescent="0.25">
      <c r="A48" s="144"/>
      <c r="B48" s="144"/>
      <c r="C48" s="144"/>
      <c r="D48" s="150"/>
      <c r="E48" s="144"/>
      <c r="F48" s="190"/>
      <c r="G48" s="190"/>
      <c r="H48" s="190"/>
      <c r="I48" s="191"/>
      <c r="J48" s="190"/>
      <c r="K48" s="144"/>
    </row>
    <row r="49" spans="1:11" s="185" customFormat="1" x14ac:dyDescent="0.25">
      <c r="A49" s="144"/>
      <c r="B49" s="144"/>
      <c r="C49" s="144"/>
      <c r="D49" s="150"/>
      <c r="E49" s="144"/>
      <c r="F49" s="190"/>
      <c r="G49" s="190"/>
      <c r="H49" s="190"/>
      <c r="I49" s="191"/>
      <c r="J49" s="190"/>
      <c r="K49" s="144"/>
    </row>
    <row r="50" spans="1:11" s="185" customFormat="1" x14ac:dyDescent="0.25">
      <c r="A50" s="144"/>
      <c r="B50" s="144"/>
      <c r="C50" s="144"/>
      <c r="D50" s="150"/>
      <c r="E50" s="144"/>
      <c r="F50" s="190"/>
      <c r="G50" s="190"/>
      <c r="H50" s="190"/>
      <c r="I50" s="191"/>
      <c r="J50" s="190"/>
      <c r="K50" s="144"/>
    </row>
    <row r="51" spans="1:11" s="185" customFormat="1" x14ac:dyDescent="0.25">
      <c r="A51" s="144"/>
      <c r="B51" s="144"/>
      <c r="C51" s="144"/>
      <c r="D51" s="150"/>
      <c r="E51" s="144"/>
      <c r="F51" s="190"/>
      <c r="G51" s="190"/>
      <c r="H51" s="190"/>
      <c r="I51" s="191"/>
      <c r="J51" s="190"/>
      <c r="K51" s="144"/>
    </row>
    <row r="52" spans="1:11" s="185" customFormat="1" x14ac:dyDescent="0.25">
      <c r="A52" s="144"/>
      <c r="B52" s="144"/>
      <c r="C52" s="144"/>
      <c r="D52" s="150"/>
      <c r="E52" s="144"/>
      <c r="F52" s="190"/>
      <c r="G52" s="190"/>
      <c r="H52" s="190"/>
      <c r="I52" s="191"/>
      <c r="J52" s="190"/>
      <c r="K52" s="144"/>
    </row>
    <row r="53" spans="1:11" s="185" customFormat="1" x14ac:dyDescent="0.25">
      <c r="A53" s="144"/>
      <c r="B53" s="144"/>
      <c r="C53" s="144"/>
      <c r="D53" s="150"/>
      <c r="E53" s="144"/>
      <c r="F53" s="190"/>
      <c r="G53" s="190"/>
      <c r="H53" s="190"/>
      <c r="I53" s="191"/>
      <c r="J53" s="190"/>
      <c r="K53" s="144"/>
    </row>
    <row r="54" spans="1:11" s="185" customFormat="1" x14ac:dyDescent="0.25">
      <c r="A54" s="144"/>
      <c r="B54" s="144"/>
      <c r="C54" s="144"/>
      <c r="D54" s="150"/>
      <c r="E54" s="144"/>
      <c r="F54" s="190"/>
      <c r="G54" s="190"/>
      <c r="H54" s="190"/>
      <c r="I54" s="191"/>
      <c r="J54" s="190"/>
      <c r="K54" s="144"/>
    </row>
    <row r="55" spans="1:11" s="185" customFormat="1" x14ac:dyDescent="0.25">
      <c r="A55" s="144"/>
      <c r="B55" s="144"/>
      <c r="C55" s="144"/>
      <c r="D55" s="150"/>
      <c r="E55" s="144"/>
      <c r="F55" s="190"/>
      <c r="G55" s="190"/>
      <c r="H55" s="190"/>
      <c r="I55" s="191"/>
      <c r="J55" s="190"/>
      <c r="K55" s="144"/>
    </row>
    <row r="56" spans="1:11" s="185" customFormat="1" x14ac:dyDescent="0.25">
      <c r="A56" s="144"/>
      <c r="B56" s="144"/>
      <c r="C56" s="144"/>
      <c r="D56" s="150"/>
      <c r="E56" s="144"/>
      <c r="F56" s="190"/>
      <c r="G56" s="190"/>
      <c r="H56" s="190"/>
      <c r="I56" s="191"/>
      <c r="J56" s="190"/>
      <c r="K56" s="144"/>
    </row>
    <row r="57" spans="1:11" s="185" customFormat="1" x14ac:dyDescent="0.25">
      <c r="A57" s="144"/>
      <c r="B57" s="144"/>
      <c r="C57" s="144"/>
      <c r="D57" s="150"/>
      <c r="E57" s="144"/>
      <c r="F57" s="190"/>
      <c r="G57" s="190"/>
      <c r="H57" s="190"/>
      <c r="I57" s="191"/>
      <c r="J57" s="190"/>
      <c r="K57" s="144"/>
    </row>
    <row r="58" spans="1:11" s="185" customFormat="1" x14ac:dyDescent="0.25">
      <c r="A58" s="144"/>
      <c r="B58" s="144"/>
      <c r="C58" s="144"/>
      <c r="D58" s="150"/>
      <c r="E58" s="144"/>
      <c r="F58" s="190"/>
      <c r="G58" s="190"/>
      <c r="H58" s="190"/>
      <c r="I58" s="191"/>
      <c r="J58" s="190"/>
      <c r="K58" s="144"/>
    </row>
    <row r="59" spans="1:11" s="185" customFormat="1" x14ac:dyDescent="0.25">
      <c r="A59" s="144"/>
      <c r="B59" s="144"/>
      <c r="C59" s="144"/>
      <c r="D59" s="150"/>
      <c r="E59" s="144"/>
      <c r="F59" s="190"/>
      <c r="G59" s="190"/>
      <c r="H59" s="190"/>
      <c r="I59" s="191"/>
      <c r="J59" s="190"/>
      <c r="K59" s="144"/>
    </row>
    <row r="60" spans="1:11" s="185" customFormat="1" x14ac:dyDescent="0.25">
      <c r="A60" s="144"/>
      <c r="B60" s="144"/>
      <c r="C60" s="144"/>
      <c r="D60" s="150"/>
      <c r="E60" s="144"/>
      <c r="F60" s="190"/>
      <c r="G60" s="190"/>
      <c r="H60" s="190"/>
      <c r="I60" s="191"/>
      <c r="J60" s="190"/>
      <c r="K60" s="144"/>
    </row>
    <row r="61" spans="1:11" s="185" customFormat="1" x14ac:dyDescent="0.25">
      <c r="A61" s="144"/>
      <c r="B61" s="144"/>
      <c r="C61" s="144"/>
      <c r="D61" s="150"/>
      <c r="E61" s="144"/>
      <c r="F61" s="190"/>
      <c r="G61" s="190"/>
      <c r="H61" s="190"/>
      <c r="I61" s="191"/>
      <c r="J61" s="190"/>
      <c r="K61" s="144"/>
    </row>
    <row r="62" spans="1:11" s="185" customFormat="1" x14ac:dyDescent="0.25">
      <c r="A62" s="144"/>
      <c r="B62" s="144"/>
      <c r="C62" s="144"/>
      <c r="D62" s="150"/>
      <c r="E62" s="144"/>
      <c r="F62" s="190"/>
      <c r="G62" s="190"/>
      <c r="H62" s="190"/>
      <c r="I62" s="191"/>
      <c r="J62" s="190"/>
      <c r="K62" s="144"/>
    </row>
    <row r="63" spans="1:11" s="185" customFormat="1" x14ac:dyDescent="0.25">
      <c r="A63" s="144"/>
      <c r="B63" s="144"/>
      <c r="C63" s="144"/>
      <c r="D63" s="150"/>
      <c r="E63" s="144"/>
      <c r="F63" s="190"/>
      <c r="G63" s="190"/>
      <c r="H63" s="190"/>
      <c r="I63" s="191"/>
      <c r="J63" s="190"/>
      <c r="K63" s="144"/>
    </row>
    <row r="64" spans="1:11" s="185" customFormat="1" x14ac:dyDescent="0.25">
      <c r="A64" s="144"/>
      <c r="B64" s="144"/>
      <c r="C64" s="144"/>
      <c r="D64" s="150"/>
      <c r="E64" s="144"/>
      <c r="F64" s="190"/>
      <c r="G64" s="190"/>
      <c r="H64" s="190"/>
      <c r="I64" s="191"/>
      <c r="J64" s="190"/>
      <c r="K64" s="144"/>
    </row>
    <row r="65" spans="1:11" s="185" customFormat="1" x14ac:dyDescent="0.25">
      <c r="A65" s="144"/>
      <c r="B65" s="144"/>
      <c r="C65" s="144"/>
      <c r="D65" s="150"/>
      <c r="E65" s="144"/>
      <c r="F65" s="190"/>
      <c r="G65" s="190"/>
      <c r="H65" s="190"/>
      <c r="I65" s="191"/>
      <c r="J65" s="190"/>
      <c r="K65" s="144"/>
    </row>
    <row r="66" spans="1:11" s="185" customFormat="1" x14ac:dyDescent="0.25">
      <c r="A66" s="144"/>
      <c r="B66" s="144"/>
      <c r="C66" s="144"/>
      <c r="D66" s="150"/>
      <c r="E66" s="144"/>
      <c r="F66" s="190"/>
      <c r="G66" s="190"/>
      <c r="H66" s="190"/>
      <c r="I66" s="191"/>
      <c r="J66" s="190"/>
      <c r="K66" s="144"/>
    </row>
    <row r="67" spans="1:11" s="185" customFormat="1" x14ac:dyDescent="0.25">
      <c r="A67" s="144"/>
      <c r="B67" s="144"/>
      <c r="C67" s="144"/>
      <c r="D67" s="150"/>
      <c r="E67" s="144"/>
      <c r="F67" s="190"/>
      <c r="G67" s="190"/>
      <c r="H67" s="190"/>
      <c r="I67" s="191"/>
      <c r="J67" s="190"/>
      <c r="K67" s="144"/>
    </row>
    <row r="68" spans="1:11" s="185" customFormat="1" x14ac:dyDescent="0.25">
      <c r="A68" s="144"/>
      <c r="B68" s="144"/>
      <c r="C68" s="144"/>
      <c r="D68" s="150"/>
      <c r="E68" s="144"/>
      <c r="F68" s="190"/>
      <c r="G68" s="190"/>
      <c r="H68" s="190"/>
      <c r="I68" s="191"/>
      <c r="J68" s="190"/>
      <c r="K68" s="144"/>
    </row>
    <row r="69" spans="1:11" s="185" customFormat="1" x14ac:dyDescent="0.25">
      <c r="A69" s="144"/>
      <c r="B69" s="144"/>
      <c r="C69" s="144"/>
      <c r="D69" s="150"/>
      <c r="E69" s="144"/>
      <c r="F69" s="190"/>
      <c r="G69" s="190"/>
      <c r="H69" s="190"/>
      <c r="I69" s="191"/>
      <c r="J69" s="190"/>
      <c r="K69" s="144"/>
    </row>
    <row r="70" spans="1:11" s="185" customFormat="1" x14ac:dyDescent="0.25">
      <c r="A70" s="144"/>
      <c r="B70" s="144"/>
      <c r="C70" s="144"/>
      <c r="D70" s="150"/>
      <c r="E70" s="144"/>
      <c r="F70" s="190"/>
      <c r="G70" s="190"/>
      <c r="H70" s="190"/>
      <c r="I70" s="191"/>
      <c r="J70" s="190"/>
      <c r="K70" s="144"/>
    </row>
    <row r="71" spans="1:11" s="185" customFormat="1" x14ac:dyDescent="0.25">
      <c r="A71" s="144"/>
      <c r="B71" s="144"/>
      <c r="C71" s="144"/>
      <c r="D71" s="150"/>
      <c r="E71" s="144"/>
      <c r="F71" s="190"/>
      <c r="G71" s="190"/>
      <c r="H71" s="190"/>
      <c r="I71" s="191"/>
      <c r="J71" s="190"/>
      <c r="K71" s="144"/>
    </row>
    <row r="72" spans="1:11" s="185" customFormat="1" x14ac:dyDescent="0.25">
      <c r="A72" s="144"/>
      <c r="B72" s="144"/>
      <c r="C72" s="144"/>
      <c r="D72" s="150"/>
      <c r="E72" s="144"/>
      <c r="F72" s="190"/>
      <c r="G72" s="190"/>
      <c r="H72" s="190"/>
      <c r="I72" s="191"/>
      <c r="J72" s="190"/>
      <c r="K72" s="144"/>
    </row>
    <row r="73" spans="1:11" s="185" customFormat="1" x14ac:dyDescent="0.25">
      <c r="A73" s="144"/>
      <c r="B73" s="144"/>
      <c r="C73" s="144"/>
      <c r="D73" s="150"/>
      <c r="E73" s="144"/>
      <c r="F73" s="190"/>
      <c r="G73" s="190"/>
      <c r="H73" s="190"/>
      <c r="I73" s="191"/>
      <c r="J73" s="190"/>
      <c r="K73" s="144"/>
    </row>
    <row r="74" spans="1:11" s="185" customFormat="1" x14ac:dyDescent="0.25">
      <c r="A74" s="144"/>
      <c r="B74" s="144"/>
      <c r="C74" s="144"/>
      <c r="D74" s="150"/>
      <c r="E74" s="144"/>
      <c r="F74" s="190"/>
      <c r="G74" s="190"/>
      <c r="H74" s="190"/>
      <c r="I74" s="191"/>
      <c r="J74" s="190"/>
      <c r="K74" s="144"/>
    </row>
    <row r="75" spans="1:11" s="185" customFormat="1" x14ac:dyDescent="0.25">
      <c r="A75" s="144"/>
      <c r="B75" s="144"/>
      <c r="C75" s="144"/>
      <c r="D75" s="150"/>
      <c r="E75" s="144"/>
      <c r="F75" s="190"/>
      <c r="G75" s="190"/>
      <c r="H75" s="190"/>
      <c r="I75" s="191"/>
      <c r="J75" s="190"/>
      <c r="K75" s="144"/>
    </row>
    <row r="76" spans="1:11" s="185" customFormat="1" x14ac:dyDescent="0.25">
      <c r="A76" s="144"/>
      <c r="B76" s="144"/>
      <c r="C76" s="144"/>
      <c r="D76" s="150"/>
      <c r="E76" s="144"/>
      <c r="F76" s="190"/>
      <c r="G76" s="190"/>
      <c r="H76" s="190"/>
      <c r="I76" s="191"/>
      <c r="J76" s="190"/>
      <c r="K76" s="144"/>
    </row>
    <row r="77" spans="1:11" s="185" customFormat="1" x14ac:dyDescent="0.25">
      <c r="A77" s="144"/>
      <c r="B77" s="144"/>
      <c r="C77" s="144"/>
      <c r="D77" s="150"/>
      <c r="E77" s="144"/>
      <c r="F77" s="190"/>
      <c r="G77" s="190"/>
      <c r="H77" s="190"/>
      <c r="I77" s="191"/>
      <c r="J77" s="190"/>
      <c r="K77" s="144"/>
    </row>
    <row r="78" spans="1:11" s="185" customFormat="1" x14ac:dyDescent="0.25">
      <c r="A78" s="144"/>
      <c r="B78" s="144"/>
      <c r="C78" s="144"/>
      <c r="D78" s="150"/>
      <c r="E78" s="144"/>
      <c r="F78" s="190"/>
      <c r="G78" s="190"/>
      <c r="H78" s="190"/>
      <c r="I78" s="191"/>
      <c r="J78" s="190"/>
      <c r="K78" s="144"/>
    </row>
    <row r="79" spans="1:11" s="185" customFormat="1" x14ac:dyDescent="0.25">
      <c r="A79" s="144"/>
      <c r="B79" s="144"/>
      <c r="C79" s="144"/>
      <c r="D79" s="150"/>
      <c r="E79" s="144"/>
      <c r="F79" s="190"/>
      <c r="G79" s="190"/>
      <c r="H79" s="190"/>
      <c r="I79" s="191"/>
      <c r="J79" s="190"/>
      <c r="K79" s="144"/>
    </row>
    <row r="80" spans="1:11" s="185" customFormat="1" x14ac:dyDescent="0.25">
      <c r="A80" s="144"/>
      <c r="B80" s="144"/>
      <c r="C80" s="144"/>
      <c r="D80" s="150"/>
      <c r="E80" s="144"/>
      <c r="F80" s="190"/>
      <c r="G80" s="190"/>
      <c r="H80" s="190"/>
      <c r="I80" s="191"/>
      <c r="J80" s="190"/>
      <c r="K80" s="144"/>
    </row>
    <row r="81" spans="1:11" s="185" customFormat="1" x14ac:dyDescent="0.25">
      <c r="A81" s="144"/>
      <c r="B81" s="144"/>
      <c r="C81" s="144"/>
      <c r="D81" s="150"/>
      <c r="E81" s="144"/>
      <c r="F81" s="190"/>
      <c r="G81" s="190"/>
      <c r="H81" s="190"/>
      <c r="I81" s="191"/>
      <c r="J81" s="190"/>
      <c r="K81" s="144"/>
    </row>
    <row r="82" spans="1:11" s="185" customFormat="1" x14ac:dyDescent="0.25">
      <c r="A82" s="144"/>
      <c r="B82" s="144"/>
      <c r="C82" s="144"/>
      <c r="D82" s="150"/>
      <c r="E82" s="144"/>
      <c r="F82" s="190"/>
      <c r="G82" s="190"/>
      <c r="H82" s="190"/>
      <c r="I82" s="191"/>
      <c r="J82" s="190"/>
      <c r="K82" s="144"/>
    </row>
    <row r="83" spans="1:11" s="185" customFormat="1" x14ac:dyDescent="0.25">
      <c r="A83" s="144"/>
      <c r="B83" s="144"/>
      <c r="C83" s="144"/>
      <c r="D83" s="150"/>
      <c r="E83" s="144"/>
      <c r="F83" s="190"/>
      <c r="G83" s="190"/>
      <c r="H83" s="190"/>
      <c r="I83" s="191"/>
      <c r="J83" s="190"/>
      <c r="K83" s="144"/>
    </row>
    <row r="84" spans="1:11" s="185" customFormat="1" x14ac:dyDescent="0.25">
      <c r="A84" s="144"/>
      <c r="B84" s="144"/>
      <c r="C84" s="144"/>
      <c r="D84" s="150"/>
      <c r="E84" s="144"/>
      <c r="F84" s="190"/>
      <c r="G84" s="190"/>
      <c r="H84" s="190"/>
      <c r="I84" s="191"/>
      <c r="J84" s="190"/>
      <c r="K84" s="144"/>
    </row>
    <row r="85" spans="1:11" s="185" customFormat="1" x14ac:dyDescent="0.25">
      <c r="A85" s="144"/>
      <c r="B85" s="144"/>
      <c r="C85" s="144"/>
      <c r="D85" s="150"/>
      <c r="E85" s="144"/>
      <c r="F85" s="190"/>
      <c r="G85" s="190"/>
      <c r="H85" s="190"/>
      <c r="I85" s="191"/>
      <c r="J85" s="190"/>
      <c r="K85" s="144"/>
    </row>
    <row r="86" spans="1:11" s="185" customFormat="1" x14ac:dyDescent="0.25">
      <c r="A86" s="144"/>
      <c r="B86" s="144"/>
      <c r="C86" s="144"/>
      <c r="D86" s="150"/>
      <c r="E86" s="144"/>
      <c r="F86" s="190"/>
      <c r="G86" s="190"/>
      <c r="H86" s="190"/>
      <c r="I86" s="191"/>
      <c r="J86" s="190"/>
      <c r="K86" s="144"/>
    </row>
    <row r="87" spans="1:11" s="185" customFormat="1" x14ac:dyDescent="0.25">
      <c r="A87" s="144"/>
      <c r="B87" s="144"/>
      <c r="C87" s="144"/>
      <c r="D87" s="150"/>
      <c r="E87" s="144"/>
      <c r="F87" s="190"/>
      <c r="G87" s="190"/>
      <c r="H87" s="190"/>
      <c r="I87" s="191"/>
      <c r="J87" s="190"/>
      <c r="K87" s="144"/>
    </row>
    <row r="88" spans="1:11" s="185" customFormat="1" x14ac:dyDescent="0.25">
      <c r="A88" s="144"/>
      <c r="B88" s="144"/>
      <c r="C88" s="144"/>
      <c r="D88" s="150"/>
      <c r="E88" s="144"/>
      <c r="F88" s="190"/>
      <c r="G88" s="190"/>
      <c r="H88" s="190"/>
      <c r="I88" s="191"/>
      <c r="J88" s="190"/>
      <c r="K88" s="144"/>
    </row>
    <row r="89" spans="1:11" s="185" customFormat="1" x14ac:dyDescent="0.25">
      <c r="A89" s="144"/>
      <c r="B89" s="144"/>
      <c r="C89" s="144"/>
      <c r="D89" s="150"/>
      <c r="E89" s="144"/>
      <c r="F89" s="190"/>
      <c r="G89" s="190"/>
      <c r="H89" s="190"/>
      <c r="I89" s="191"/>
      <c r="J89" s="190"/>
      <c r="K89" s="144"/>
    </row>
    <row r="90" spans="1:11" s="185" customFormat="1" x14ac:dyDescent="0.25">
      <c r="A90" s="144"/>
      <c r="B90" s="144"/>
      <c r="C90" s="144"/>
      <c r="D90" s="150"/>
      <c r="E90" s="144"/>
      <c r="F90" s="190"/>
      <c r="G90" s="190"/>
      <c r="H90" s="190"/>
      <c r="I90" s="191"/>
      <c r="J90" s="190"/>
      <c r="K90" s="144"/>
    </row>
    <row r="91" spans="1:11" s="185" customFormat="1" x14ac:dyDescent="0.25">
      <c r="A91" s="144"/>
      <c r="B91" s="144"/>
      <c r="C91" s="144"/>
      <c r="D91" s="150"/>
      <c r="E91" s="144"/>
      <c r="F91" s="190"/>
      <c r="G91" s="190"/>
      <c r="H91" s="190"/>
      <c r="I91" s="191"/>
      <c r="J91" s="190"/>
      <c r="K91" s="144"/>
    </row>
    <row r="92" spans="1:11" s="185" customFormat="1" x14ac:dyDescent="0.25">
      <c r="A92" s="144"/>
      <c r="B92" s="144"/>
      <c r="C92" s="144"/>
      <c r="D92" s="150"/>
      <c r="E92" s="144"/>
      <c r="F92" s="190"/>
      <c r="G92" s="190"/>
      <c r="H92" s="190"/>
      <c r="I92" s="191"/>
      <c r="J92" s="190"/>
      <c r="K92" s="144"/>
    </row>
    <row r="93" spans="1:11" s="185" customFormat="1" x14ac:dyDescent="0.25">
      <c r="A93" s="144"/>
      <c r="B93" s="144"/>
      <c r="C93" s="144"/>
      <c r="D93" s="150"/>
      <c r="E93" s="144"/>
      <c r="F93" s="190"/>
      <c r="G93" s="190"/>
      <c r="H93" s="190"/>
      <c r="I93" s="191"/>
      <c r="J93" s="190"/>
      <c r="K93" s="144"/>
    </row>
    <row r="94" spans="1:11" s="185" customFormat="1" x14ac:dyDescent="0.25">
      <c r="A94" s="144"/>
      <c r="B94" s="144"/>
      <c r="C94" s="144"/>
      <c r="D94" s="150"/>
      <c r="E94" s="144"/>
      <c r="F94" s="190"/>
      <c r="G94" s="190"/>
      <c r="H94" s="190"/>
      <c r="I94" s="191"/>
      <c r="J94" s="190"/>
      <c r="K94" s="144"/>
    </row>
    <row r="95" spans="1:11" s="185" customFormat="1" x14ac:dyDescent="0.25">
      <c r="A95" s="144"/>
      <c r="B95" s="144"/>
      <c r="C95" s="144"/>
      <c r="D95" s="150"/>
      <c r="E95" s="144"/>
      <c r="F95" s="190"/>
      <c r="G95" s="190"/>
      <c r="H95" s="190"/>
      <c r="I95" s="191"/>
      <c r="J95" s="190"/>
      <c r="K95" s="144"/>
    </row>
    <row r="96" spans="1:11" s="185" customFormat="1" x14ac:dyDescent="0.25">
      <c r="A96" s="144"/>
      <c r="B96" s="144"/>
      <c r="C96" s="144"/>
      <c r="D96" s="150"/>
      <c r="E96" s="144"/>
      <c r="F96" s="190"/>
      <c r="G96" s="190"/>
      <c r="H96" s="190"/>
      <c r="I96" s="191"/>
      <c r="J96" s="190"/>
      <c r="K96" s="144"/>
    </row>
    <row r="97" spans="1:11" s="185" customFormat="1" x14ac:dyDescent="0.25">
      <c r="A97" s="144"/>
      <c r="B97" s="144"/>
      <c r="C97" s="144"/>
      <c r="D97" s="150"/>
      <c r="E97" s="144"/>
      <c r="F97" s="190"/>
      <c r="G97" s="190"/>
      <c r="H97" s="190"/>
      <c r="I97" s="191"/>
      <c r="J97" s="190"/>
      <c r="K97" s="144"/>
    </row>
    <row r="98" spans="1:11" s="185" customFormat="1" x14ac:dyDescent="0.25">
      <c r="A98" s="144"/>
      <c r="B98" s="144"/>
      <c r="C98" s="144"/>
      <c r="D98" s="150"/>
      <c r="E98" s="144"/>
      <c r="F98" s="190"/>
      <c r="G98" s="190"/>
      <c r="H98" s="190"/>
      <c r="I98" s="191"/>
      <c r="J98" s="190"/>
      <c r="K98" s="144"/>
    </row>
    <row r="99" spans="1:11" s="185" customFormat="1" x14ac:dyDescent="0.25">
      <c r="A99" s="144"/>
      <c r="B99" s="144"/>
      <c r="C99" s="144"/>
      <c r="D99" s="150"/>
      <c r="E99" s="144"/>
      <c r="F99" s="190"/>
      <c r="G99" s="190"/>
      <c r="H99" s="190"/>
      <c r="I99" s="191"/>
      <c r="J99" s="190"/>
      <c r="K99" s="144"/>
    </row>
  </sheetData>
  <mergeCells count="1">
    <mergeCell ref="A3:C3"/>
  </mergeCells>
  <conditionalFormatting sqref="G5:H8">
    <cfRule type="containsBlanks" dxfId="2" priority="15">
      <formula>LEN(TRIM(G5))=0</formula>
    </cfRule>
  </conditionalFormatting>
  <conditionalFormatting sqref="G9:H9">
    <cfRule type="containsBlanks" dxfId="1" priority="3">
      <formula>LEN(TRIM(G9))=0</formula>
    </cfRule>
  </conditionalFormatting>
  <conditionalFormatting sqref="G10:H10">
    <cfRule type="containsBlanks" dxfId="0" priority="1">
      <formula>LEN(TRIM(G10))=0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1:J35"/>
  <sheetViews>
    <sheetView topLeftCell="A4" workbookViewId="0">
      <selection activeCell="C31" sqref="C31"/>
    </sheetView>
  </sheetViews>
  <sheetFormatPr defaultRowHeight="15.75" x14ac:dyDescent="0.25"/>
  <cols>
    <col min="5" max="5" width="12.25" customWidth="1"/>
    <col min="7" max="7" width="36.625" customWidth="1"/>
    <col min="10" max="10" width="9.625" customWidth="1"/>
  </cols>
  <sheetData>
    <row r="1" spans="3:10" x14ac:dyDescent="0.25">
      <c r="C1" s="69"/>
      <c r="D1" s="70"/>
      <c r="E1" s="70"/>
      <c r="F1" s="70"/>
      <c r="G1" s="70"/>
      <c r="H1" s="70"/>
      <c r="I1" s="70"/>
      <c r="J1" s="71"/>
    </row>
    <row r="2" spans="3:10" x14ac:dyDescent="0.25">
      <c r="C2" s="72"/>
      <c r="J2" s="73"/>
    </row>
    <row r="3" spans="3:10" ht="40.5" customHeight="1" x14ac:dyDescent="0.25">
      <c r="C3" s="357" t="s">
        <v>182</v>
      </c>
      <c r="D3" s="358"/>
      <c r="E3" s="358"/>
      <c r="F3" s="358"/>
      <c r="G3" s="358"/>
      <c r="H3" s="358"/>
      <c r="I3" s="358"/>
      <c r="J3" s="359"/>
    </row>
    <row r="4" spans="3:10" ht="16.5" x14ac:dyDescent="0.3">
      <c r="C4" s="351" t="s">
        <v>183</v>
      </c>
      <c r="D4" s="352"/>
      <c r="E4" s="352"/>
      <c r="F4" s="352"/>
      <c r="G4" s="352"/>
      <c r="H4" s="352"/>
      <c r="I4" s="352"/>
      <c r="J4" s="353"/>
    </row>
    <row r="5" spans="3:10" ht="15.75" customHeight="1" x14ac:dyDescent="0.25">
      <c r="C5" s="74"/>
      <c r="D5" s="14"/>
      <c r="E5" s="14"/>
      <c r="F5" s="14"/>
      <c r="G5" s="14"/>
      <c r="H5" s="14"/>
      <c r="I5" s="14"/>
      <c r="J5" s="75"/>
    </row>
    <row r="6" spans="3:10" ht="33.75" customHeight="1" x14ac:dyDescent="0.25">
      <c r="C6" s="354" t="s">
        <v>188</v>
      </c>
      <c r="D6" s="355"/>
      <c r="E6" s="355"/>
      <c r="F6" s="355"/>
      <c r="G6" s="355"/>
      <c r="H6" s="355"/>
      <c r="I6" s="355"/>
      <c r="J6" s="356"/>
    </row>
    <row r="7" spans="3:10" ht="33.75" customHeight="1" x14ac:dyDescent="0.25">
      <c r="C7" s="354" t="s">
        <v>189</v>
      </c>
      <c r="D7" s="355"/>
      <c r="E7" s="355"/>
      <c r="F7" s="355"/>
      <c r="G7" s="355"/>
      <c r="H7" s="355"/>
      <c r="I7" s="355"/>
      <c r="J7" s="356"/>
    </row>
    <row r="8" spans="3:10" ht="52.5" customHeight="1" x14ac:dyDescent="0.25">
      <c r="C8" s="354" t="s">
        <v>190</v>
      </c>
      <c r="D8" s="355"/>
      <c r="E8" s="355"/>
      <c r="F8" s="355"/>
      <c r="G8" s="355"/>
      <c r="H8" s="355"/>
      <c r="I8" s="355"/>
      <c r="J8" s="356"/>
    </row>
    <row r="9" spans="3:10" ht="63" customHeight="1" x14ac:dyDescent="0.25">
      <c r="C9" s="354" t="s">
        <v>217</v>
      </c>
      <c r="D9" s="355"/>
      <c r="E9" s="355"/>
      <c r="F9" s="355"/>
      <c r="G9" s="355"/>
      <c r="H9" s="355"/>
      <c r="I9" s="355"/>
      <c r="J9" s="356"/>
    </row>
    <row r="10" spans="3:10" ht="15.75" customHeight="1" x14ac:dyDescent="0.25">
      <c r="C10" s="354"/>
      <c r="D10" s="355"/>
      <c r="E10" s="355"/>
      <c r="F10" s="355"/>
      <c r="G10" s="355"/>
      <c r="H10" s="355"/>
      <c r="I10" s="355"/>
      <c r="J10" s="356"/>
    </row>
    <row r="11" spans="3:10" x14ac:dyDescent="0.25">
      <c r="C11" s="76"/>
      <c r="D11" s="355" t="s">
        <v>184</v>
      </c>
      <c r="E11" s="355"/>
      <c r="F11" s="355"/>
      <c r="G11" s="355"/>
      <c r="H11" s="355"/>
      <c r="I11" s="355"/>
      <c r="J11" s="356"/>
    </row>
    <row r="12" spans="3:10" x14ac:dyDescent="0.25">
      <c r="C12" s="76"/>
      <c r="D12" s="15"/>
      <c r="E12" s="68"/>
      <c r="F12" s="15"/>
      <c r="G12" s="355"/>
      <c r="H12" s="355"/>
      <c r="I12" s="355"/>
      <c r="J12" s="356"/>
    </row>
    <row r="13" spans="3:10" ht="60.75" customHeight="1" x14ac:dyDescent="0.25">
      <c r="C13" s="76"/>
      <c r="D13" s="15"/>
      <c r="E13" s="68" t="s">
        <v>12</v>
      </c>
      <c r="F13" s="15"/>
      <c r="G13" s="355" t="s">
        <v>191</v>
      </c>
      <c r="H13" s="355"/>
      <c r="I13" s="355"/>
      <c r="J13" s="356"/>
    </row>
    <row r="14" spans="3:10" ht="44.25" customHeight="1" x14ac:dyDescent="0.25">
      <c r="C14" s="76"/>
      <c r="D14" s="15"/>
      <c r="E14" s="68" t="s">
        <v>155</v>
      </c>
      <c r="F14" s="15"/>
      <c r="G14" s="355" t="s">
        <v>192</v>
      </c>
      <c r="H14" s="355"/>
      <c r="I14" s="355"/>
      <c r="J14" s="356"/>
    </row>
    <row r="15" spans="3:10" ht="48.75" customHeight="1" x14ac:dyDescent="0.25">
      <c r="C15" s="76"/>
      <c r="D15" s="15"/>
      <c r="E15" s="68" t="s">
        <v>4</v>
      </c>
      <c r="F15" s="15"/>
      <c r="G15" s="355" t="s">
        <v>193</v>
      </c>
      <c r="H15" s="355"/>
      <c r="I15" s="355"/>
      <c r="J15" s="356"/>
    </row>
    <row r="16" spans="3:10" x14ac:dyDescent="0.25">
      <c r="C16" s="76"/>
      <c r="D16" s="15"/>
      <c r="E16" s="68" t="s">
        <v>5</v>
      </c>
      <c r="F16" s="15"/>
      <c r="G16" s="355" t="s">
        <v>185</v>
      </c>
      <c r="H16" s="355"/>
      <c r="I16" s="355"/>
      <c r="J16" s="356"/>
    </row>
    <row r="17" spans="3:10" x14ac:dyDescent="0.25">
      <c r="C17" s="76"/>
      <c r="D17" s="15"/>
      <c r="E17" s="68" t="s">
        <v>186</v>
      </c>
      <c r="F17" s="15"/>
      <c r="G17" s="355" t="s">
        <v>187</v>
      </c>
      <c r="H17" s="355"/>
      <c r="I17" s="355"/>
      <c r="J17" s="356"/>
    </row>
    <row r="18" spans="3:10" x14ac:dyDescent="0.25">
      <c r="C18" s="76"/>
      <c r="D18" s="15"/>
      <c r="E18" s="68" t="s">
        <v>202</v>
      </c>
      <c r="F18" s="15"/>
      <c r="G18" s="355" t="s">
        <v>203</v>
      </c>
      <c r="H18" s="355"/>
      <c r="I18" s="355"/>
      <c r="J18" s="356"/>
    </row>
    <row r="19" spans="3:10" x14ac:dyDescent="0.25">
      <c r="C19" s="76"/>
      <c r="D19" s="15"/>
      <c r="E19" s="68" t="s">
        <v>195</v>
      </c>
      <c r="F19" s="15"/>
      <c r="G19" s="15" t="s">
        <v>197</v>
      </c>
      <c r="H19" s="15"/>
      <c r="I19" s="15"/>
      <c r="J19" s="77"/>
    </row>
    <row r="20" spans="3:10" x14ac:dyDescent="0.25">
      <c r="C20" s="76"/>
      <c r="D20" s="15"/>
      <c r="E20" s="68" t="s">
        <v>196</v>
      </c>
      <c r="F20" s="15"/>
      <c r="G20" s="15" t="s">
        <v>198</v>
      </c>
      <c r="H20" s="15"/>
      <c r="I20" s="15"/>
      <c r="J20" s="77"/>
    </row>
    <row r="21" spans="3:10" x14ac:dyDescent="0.25">
      <c r="C21" s="76"/>
      <c r="D21" s="15"/>
      <c r="E21" s="68" t="s">
        <v>199</v>
      </c>
      <c r="F21" s="15"/>
      <c r="G21" s="15" t="s">
        <v>204</v>
      </c>
      <c r="H21" s="15"/>
      <c r="I21" s="15"/>
      <c r="J21" s="77"/>
    </row>
    <row r="22" spans="3:10" ht="30" x14ac:dyDescent="0.25">
      <c r="C22" s="76"/>
      <c r="D22" s="15"/>
      <c r="E22" s="68" t="s">
        <v>200</v>
      </c>
      <c r="F22" s="15"/>
      <c r="G22" s="15" t="s">
        <v>205</v>
      </c>
      <c r="H22" s="15"/>
      <c r="I22" s="15"/>
      <c r="J22" s="77"/>
    </row>
    <row r="23" spans="3:10" x14ac:dyDescent="0.25">
      <c r="C23" s="76"/>
      <c r="D23" s="15"/>
      <c r="E23" s="68" t="s">
        <v>201</v>
      </c>
      <c r="F23" s="15"/>
      <c r="G23" s="15" t="s">
        <v>218</v>
      </c>
      <c r="H23" s="15"/>
      <c r="I23" s="15"/>
      <c r="J23" s="77"/>
    </row>
    <row r="24" spans="3:10" x14ac:dyDescent="0.25">
      <c r="C24" s="76"/>
      <c r="D24" s="15"/>
      <c r="E24" s="15"/>
      <c r="F24" s="15"/>
      <c r="G24" s="15"/>
      <c r="H24" s="15"/>
      <c r="I24" s="15"/>
      <c r="J24" s="77"/>
    </row>
    <row r="25" spans="3:10" ht="16.5" x14ac:dyDescent="0.3">
      <c r="C25" s="351" t="s">
        <v>156</v>
      </c>
      <c r="D25" s="352"/>
      <c r="E25" s="352"/>
      <c r="F25" s="352"/>
      <c r="G25" s="352"/>
      <c r="H25" s="352"/>
      <c r="I25" s="352"/>
      <c r="J25" s="353"/>
    </row>
    <row r="26" spans="3:10" ht="16.5" x14ac:dyDescent="0.25">
      <c r="C26" s="74"/>
      <c r="D26" s="14"/>
      <c r="E26" s="14"/>
      <c r="F26" s="14"/>
      <c r="G26" s="14"/>
      <c r="H26" s="14"/>
      <c r="I26" s="14"/>
      <c r="J26" s="75"/>
    </row>
    <row r="27" spans="3:10" ht="48.75" customHeight="1" x14ac:dyDescent="0.25">
      <c r="C27" s="354" t="s">
        <v>206</v>
      </c>
      <c r="D27" s="355"/>
      <c r="E27" s="355"/>
      <c r="F27" s="355"/>
      <c r="G27" s="355"/>
      <c r="H27" s="355"/>
      <c r="I27" s="355"/>
      <c r="J27" s="356"/>
    </row>
    <row r="28" spans="3:10" x14ac:dyDescent="0.25">
      <c r="C28" s="78"/>
      <c r="D28" s="15"/>
      <c r="E28" s="15"/>
      <c r="F28" s="15"/>
      <c r="G28" s="15"/>
      <c r="H28" s="15"/>
      <c r="I28" s="15"/>
      <c r="J28" s="77"/>
    </row>
    <row r="29" spans="3:10" x14ac:dyDescent="0.25">
      <c r="C29" s="354" t="s">
        <v>157</v>
      </c>
      <c r="D29" s="355"/>
      <c r="E29" s="355"/>
      <c r="F29" s="355"/>
      <c r="G29" s="355"/>
      <c r="H29" s="355"/>
      <c r="I29" s="355"/>
      <c r="J29" s="356"/>
    </row>
    <row r="30" spans="3:10" x14ac:dyDescent="0.25">
      <c r="C30" s="76"/>
      <c r="D30" s="355" t="s">
        <v>207</v>
      </c>
      <c r="E30" s="355"/>
      <c r="F30" s="355"/>
      <c r="G30" s="355"/>
      <c r="H30" s="355"/>
      <c r="I30" s="355"/>
      <c r="J30" s="356"/>
    </row>
    <row r="31" spans="3:10" x14ac:dyDescent="0.25">
      <c r="C31" s="76"/>
      <c r="D31" s="355" t="s">
        <v>208</v>
      </c>
      <c r="E31" s="355"/>
      <c r="F31" s="355"/>
      <c r="G31" s="355"/>
      <c r="H31" s="355"/>
      <c r="I31" s="355"/>
      <c r="J31" s="356"/>
    </row>
    <row r="32" spans="3:10" x14ac:dyDescent="0.25">
      <c r="C32" s="76"/>
      <c r="D32" s="355" t="s">
        <v>215</v>
      </c>
      <c r="E32" s="355"/>
      <c r="F32" s="355"/>
      <c r="G32" s="355"/>
      <c r="H32" s="355"/>
      <c r="I32" s="355"/>
      <c r="J32" s="356"/>
    </row>
    <row r="33" spans="3:10" x14ac:dyDescent="0.25">
      <c r="C33" s="76"/>
      <c r="D33" s="355" t="s">
        <v>216</v>
      </c>
      <c r="E33" s="355"/>
      <c r="F33" s="355"/>
      <c r="G33" s="355"/>
      <c r="H33" s="355"/>
      <c r="I33" s="355"/>
      <c r="J33" s="356"/>
    </row>
    <row r="34" spans="3:10" x14ac:dyDescent="0.25">
      <c r="C34" s="76"/>
      <c r="D34" s="360"/>
      <c r="E34" s="360"/>
      <c r="F34" s="360"/>
      <c r="G34" s="360"/>
      <c r="H34" s="360"/>
      <c r="I34" s="360"/>
      <c r="J34" s="361"/>
    </row>
    <row r="35" spans="3:10" x14ac:dyDescent="0.25">
      <c r="C35" s="79"/>
      <c r="D35" s="80"/>
      <c r="E35" s="80"/>
      <c r="F35" s="80"/>
      <c r="G35" s="80"/>
      <c r="H35" s="80"/>
      <c r="I35" s="80"/>
      <c r="J35" s="81"/>
    </row>
  </sheetData>
  <mergeCells count="23">
    <mergeCell ref="G13:J13"/>
    <mergeCell ref="G15:J15"/>
    <mergeCell ref="G16:J16"/>
    <mergeCell ref="G17:J17"/>
    <mergeCell ref="D11:J11"/>
    <mergeCell ref="G12:J12"/>
    <mergeCell ref="G14:J14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C4:J4"/>
    <mergeCell ref="C8:J8"/>
    <mergeCell ref="C10:J10"/>
    <mergeCell ref="C3:J3"/>
    <mergeCell ref="C6:J6"/>
    <mergeCell ref="C9:J9"/>
    <mergeCell ref="C7:J7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G!Názvy_tisku</vt:lpstr>
      <vt:lpstr>H!Názvy_tisku</vt:lpstr>
      <vt:lpstr>I!Názvy_tisku</vt:lpstr>
      <vt:lpstr>J!Názvy_tisku</vt:lpstr>
      <vt:lpstr>K!Názvy_tisku</vt:lpstr>
      <vt:lpstr>'Pokyny pro vyplnění'!Oblast_tisku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Filip Kocián</cp:lastModifiedBy>
  <cp:lastPrinted>2019-03-22T09:57:19Z</cp:lastPrinted>
  <dcterms:created xsi:type="dcterms:W3CDTF">2008-02-11T16:11:06Z</dcterms:created>
  <dcterms:modified xsi:type="dcterms:W3CDTF">2019-03-25T10:51:49Z</dcterms:modified>
</cp:coreProperties>
</file>