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83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'Položky'!$A$1:$G$86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<sst xmlns="http://schemas.openxmlformats.org/spreadsheetml/2006/main" count="306" uniqueCount="220">
  <si>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</si>
  <si>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</si>
  <si>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</si>
  <si>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</si>
  <si>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</si>
  <si>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</si>
  <si>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</si>
  <si>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</si>
  <si>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</si>
  <si>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</si>
  <si>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</si>
  <si>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</si>
  <si>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</si>
  <si>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</si>
  <si>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</si>
  <si>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</si>
  <si>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</si>
  <si>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</si>
  <si>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</si>
  <si>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</si>
  <si>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</si>
  <si>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</si>
  <si>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</si>
  <si>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</si>
  <si>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</si>
  <si>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</si>
  <si>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</si>
  <si>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</si>
  <si>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</si>
  <si>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</si>
  <si>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</si>
  <si>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</si>
  <si>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</si>
  <si>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</si>
  <si>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</si>
  <si>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</si>
  <si>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</si>
  <si>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</si>
  <si>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</si>
  <si>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</si>
  <si>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</si>
  <si>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</si>
  <si>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</si>
  <si>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</si>
  <si>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</si>
  <si>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</si>
  <si>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</si>
  <si>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</si>
  <si>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</si>
  <si>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</si>
  <si>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</si>
  <si>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</si>
  <si>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</si>
  <si>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</si>
  <si>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</si>
  <si>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</si>
  <si>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</si>
  <si>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</si>
  <si>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</si>
  <si>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</si>
  <si>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</si>
  <si>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</si>
  <si>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</si>
  <si>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</si>
  <si>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</si>
  <si>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</si>
  <si>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</si>
  <si>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</si>
  <si>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</si>
  <si>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 xml:space="preserve">Oprava objektu čp.1147, T.G.Masaryka ve FM </t>
  </si>
  <si>
    <t>Oprava vybavení</t>
  </si>
  <si>
    <t>766</t>
  </si>
  <si>
    <t>Konstrukce truhlářské</t>
  </si>
  <si>
    <t>766-R1</t>
  </si>
  <si>
    <t>Doplnění chybějících částí - truhlářské opravy vyštípané rýhy, hrany a rohy, praskliny</t>
  </si>
  <si>
    <t>m</t>
  </si>
  <si>
    <t>766-R2</t>
  </si>
  <si>
    <t>Doplnění chybějících částí - truhlářské opravy výměna profilových lišt za nové - salonek a pilíře</t>
  </si>
  <si>
    <t>766-R3</t>
  </si>
  <si>
    <t>Doplnění chybějících částí - tmelení 20% plochy černě přibarveným tmelem</t>
  </si>
  <si>
    <t>m2</t>
  </si>
  <si>
    <t>766-R4</t>
  </si>
  <si>
    <t>Oprava vnitřních dveří - oprava pantů vyčištění a vyleštění mosaz.klik a madel</t>
  </si>
  <si>
    <t>766-R5</t>
  </si>
  <si>
    <t>Vyčištění mosazného kování oken 3 velké-hlavní sál + 2-malé salonek</t>
  </si>
  <si>
    <t>kpl</t>
  </si>
  <si>
    <t>766-R6</t>
  </si>
  <si>
    <t>Vyčištění a vyleštění mosazných patek boxy a stoly</t>
  </si>
  <si>
    <t>766-R7</t>
  </si>
  <si>
    <t>Vyčištění litinových podstavců stolů 9ks kulatý + 6ks obdélníkový do boxů</t>
  </si>
  <si>
    <t>766-R8</t>
  </si>
  <si>
    <t>Doplnění filcových kluzáků na nohy boxů a stolů 12x6ks + 6x8ks + 9x4ks = 156ks</t>
  </si>
  <si>
    <t>766-R9</t>
  </si>
  <si>
    <t xml:space="preserve">Výměna poškozených žulových desek stolů </t>
  </si>
  <si>
    <t>767</t>
  </si>
  <si>
    <t>Konstrukce zámečnické</t>
  </si>
  <si>
    <t>767-R1</t>
  </si>
  <si>
    <t>Zprovoznění větracího systému oken z kavárny povrchová úprava a revize</t>
  </si>
  <si>
    <t>767-R2a</t>
  </si>
  <si>
    <t>Výměna a doplnění větracích mřížek krytů radiátorů včetně vyztužení dle stávajících - hlavní sál</t>
  </si>
  <si>
    <t>767-R2b</t>
  </si>
  <si>
    <t>Výměna a doplnění větracích mřížek krytů radiátorů včetně vyztužení dle stávajících - salonek</t>
  </si>
  <si>
    <t>767-R3</t>
  </si>
  <si>
    <t>Doplnění chybějících mosazných označení věšáků dle stávajících</t>
  </si>
  <si>
    <t>783</t>
  </si>
  <si>
    <t>Nátěry</t>
  </si>
  <si>
    <t>783-R1</t>
  </si>
  <si>
    <t xml:space="preserve">Jemné přebroušení nábytu a obložení  kromě výplní </t>
  </si>
  <si>
    <t>783-R2</t>
  </si>
  <si>
    <t>Domoření poškozených míst černým mořidlem rohy, hrany apod.</t>
  </si>
  <si>
    <t>783-R3</t>
  </si>
  <si>
    <t>Nanesení černé šelakové politury ve 2 vrstvách nábytek, obklady a dveře</t>
  </si>
  <si>
    <t xml:space="preserve">VÝKAZ VÝMĚR - obklady a dveře </t>
  </si>
  <si>
    <t>1.1</t>
  </si>
  <si>
    <t>Obklad stěn v hlavním sále 2x (16,00+5,85) x1,80 = 78,65m2</t>
  </si>
  <si>
    <t>1.3</t>
  </si>
  <si>
    <t>Kryty radiátorů v hlavním sále 6x 1,75x (0,55+0,75) = 13,65m2</t>
  </si>
  <si>
    <t>1.2</t>
  </si>
  <si>
    <t>Obklad pilířů v hlavním sále 2x 2x(1,85+0,80) x1,80 = 19,10m2</t>
  </si>
  <si>
    <t>1.4</t>
  </si>
  <si>
    <t>Obklad stěn v salonku 2x (6,30+6,05) x1,20 = 29,65m2</t>
  </si>
  <si>
    <t>1.5</t>
  </si>
  <si>
    <t>Kryty radiátorů v salonku 2x 1,75x (0,55+0,75) = 4,55m2</t>
  </si>
  <si>
    <t>1.6.1</t>
  </si>
  <si>
    <t>Dveře č.1 1,60x 2,50+2,00m = 7,20m2, sklo</t>
  </si>
  <si>
    <t>1.6.3</t>
  </si>
  <si>
    <t>Dveře č.3 1,35x2,10m = 3,00m2</t>
  </si>
  <si>
    <t>1.6.4</t>
  </si>
  <si>
    <t>Dveře č.4 1,00x 2,15m = 2,15m2, sklo</t>
  </si>
  <si>
    <t>1.6.2</t>
  </si>
  <si>
    <t>Dveře č.2 1,60x2,20m = 3,55m2, sklo</t>
  </si>
  <si>
    <t>1.6.5</t>
  </si>
  <si>
    <t>Dveře č.5 0,80x2,15m = 1,75m2, sklo</t>
  </si>
  <si>
    <t>1.6.6</t>
  </si>
  <si>
    <t>Dveře č.6 0,80x2,15m = 1,75m2, sklo</t>
  </si>
  <si>
    <t>1.6.7</t>
  </si>
  <si>
    <t>Dveře č.7 0,95x2,15m = 1,95m2, sklo</t>
  </si>
  <si>
    <t>1.6.8</t>
  </si>
  <si>
    <t>Dveře č.8 0,90x2,15m = 1,95m2</t>
  </si>
  <si>
    <t>1.6.9</t>
  </si>
  <si>
    <t>Dveře č.9 0,90x2,10m = 1,90m2, sklo</t>
  </si>
  <si>
    <t>1.6.10</t>
  </si>
  <si>
    <t>Dveře č.10 1,00x2,20m = 2,20m2, sklo</t>
  </si>
  <si>
    <t>1.6.11</t>
  </si>
  <si>
    <t>Dveře č.11 1,00x2,20m = 2,20m2, sklo</t>
  </si>
  <si>
    <t>1.6.12</t>
  </si>
  <si>
    <t>Dveře ostatní 0,90x2,15m = 1,95m2, 2x 1,40x2,60 = 7,30m2, sklo</t>
  </si>
  <si>
    <t>2</t>
  </si>
  <si>
    <t xml:space="preserve">VÝKAZ VÝMĚR - nábytek </t>
  </si>
  <si>
    <t>2.1</t>
  </si>
  <si>
    <t xml:space="preserve">Bar v hlavním sále </t>
  </si>
  <si>
    <t>2.2</t>
  </si>
  <si>
    <t xml:space="preserve">Boxy čalouněné = 12ks </t>
  </si>
  <si>
    <t>2.3</t>
  </si>
  <si>
    <t xml:space="preserve">Židle čalouněné = 89ks </t>
  </si>
  <si>
    <t>2.4</t>
  </si>
  <si>
    <t>Paraván 0,68x0,68x1,58m = 6ks celodřevěný</t>
  </si>
  <si>
    <t>2.5</t>
  </si>
  <si>
    <t>Stůl restaurační 1,40x0,80x0,76m = 12ks celodřevěný</t>
  </si>
  <si>
    <t>2.6</t>
  </si>
  <si>
    <t>Stůl restaurační kulatý prof.0,60x0,76m = 9ks litinová noha, kamenná deska</t>
  </si>
  <si>
    <t>2.7</t>
  </si>
  <si>
    <t>Servírovací stolek 0,65x0,45x0,72m = 14ks celodřevěný</t>
  </si>
  <si>
    <t>2.8</t>
  </si>
  <si>
    <t>2.9</t>
  </si>
  <si>
    <t>Stůl pod chladící vitrínu 1,00x0,37x0,75m = 1ks celodřevěný</t>
  </si>
  <si>
    <t>2.10</t>
  </si>
  <si>
    <t>Skříň na lednici 0,65x0,62x1,85m = 1ks celodřevěná</t>
  </si>
  <si>
    <t>2.11</t>
  </si>
  <si>
    <t>Skříň na lednici 0,70x0,60x1,85m = 1ks celodřevěná</t>
  </si>
  <si>
    <t>2.12</t>
  </si>
  <si>
    <t xml:space="preserve">Skříň prosklená 1,00x0,50x2,30m = 1ks </t>
  </si>
  <si>
    <t>2.13</t>
  </si>
  <si>
    <t xml:space="preserve">Skříň prosklená třídilná = 1ks </t>
  </si>
  <si>
    <t>2.14</t>
  </si>
  <si>
    <t xml:space="preserve">Skříň třídilná s mramorovou deskou = 1ks </t>
  </si>
  <si>
    <t>2.15</t>
  </si>
  <si>
    <t xml:space="preserve">Stolek příruční = 1ks </t>
  </si>
  <si>
    <t>2.16</t>
  </si>
  <si>
    <t xml:space="preserve">Stolek příruční 0,50x0,60x0,85m = 1ks </t>
  </si>
  <si>
    <t>2.17</t>
  </si>
  <si>
    <t xml:space="preserve">Pult šatní = 1ks </t>
  </si>
  <si>
    <t>2.18</t>
  </si>
  <si>
    <t xml:space="preserve">Stolek s úložným prostorem = 1ks </t>
  </si>
  <si>
    <t>2.19</t>
  </si>
  <si>
    <t>Další nábytek - věšáky stojné rámy zrcadel a obrazů</t>
  </si>
  <si>
    <t>786</t>
  </si>
  <si>
    <t>Čalounické úpravy</t>
  </si>
  <si>
    <t>786 - R1</t>
  </si>
  <si>
    <t>Čalounění 12 ks boxů a  89 ks židlí vč.odstranění likvidace stávajícího - dle výpisu</t>
  </si>
  <si>
    <t>786 - D1</t>
  </si>
  <si>
    <t>Výplňový materiál - 63,00m x š.1,40m, prostřih 12 boxů a 89 židlí</t>
  </si>
  <si>
    <t>786 - D2</t>
  </si>
  <si>
    <t>Potahová látka - 63,00m x š.1,40m, prostřih 12 boxů a 89 židlí</t>
  </si>
  <si>
    <t>94</t>
  </si>
  <si>
    <t>Lešení a stavební výtahy</t>
  </si>
  <si>
    <t>941 95-5001.R00</t>
  </si>
  <si>
    <t>Lešení lehké pomocné, výška podlahy do 1,2 m včetně demontáže</t>
  </si>
  <si>
    <t>941 95-5002.R00</t>
  </si>
  <si>
    <t>Lešení lehké pomocné, výška podlahy do 1,9 m včetně demontáže</t>
  </si>
  <si>
    <t>941 95-5003.R00</t>
  </si>
  <si>
    <t>Lešení lehké pomocné, výška podlahy do 2,5 m včetně demontáže</t>
  </si>
  <si>
    <t>941 95-5004.R00</t>
  </si>
  <si>
    <t>Lešení lehké pomocné, výška podlahy do 3,5 m včetně demontáže</t>
  </si>
  <si>
    <t>95</t>
  </si>
  <si>
    <t>Čištění budov</t>
  </si>
  <si>
    <t>952 90-1110.R</t>
  </si>
  <si>
    <t>Čištění mytím vnějších ploch obkladu a dveří nábytku - čpavek+voda, poměr 1:15</t>
  </si>
  <si>
    <t>952 90-R1</t>
  </si>
  <si>
    <t>Umytí zrcadel v hlavním sále - 2ks 2x 2,40x4,50 =</t>
  </si>
  <si>
    <t>952 90-R2</t>
  </si>
  <si>
    <t xml:space="preserve">Umytí skel prosklených dveří z obou stran </t>
  </si>
  <si>
    <t>952 90-R3</t>
  </si>
  <si>
    <t>Umytí skel prosklených vitrín a baru z obou stran</t>
  </si>
  <si>
    <t>99</t>
  </si>
  <si>
    <t>Staveništní přesun hmot</t>
  </si>
  <si>
    <t>999 - R</t>
  </si>
  <si>
    <t xml:space="preserve">Přesun hmot </t>
  </si>
  <si>
    <t>Zařízení staveniště</t>
  </si>
  <si>
    <t xml:space="preserve"> 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</si>
</sst>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2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4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4" xfId="0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2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22" fillId="0" borderId="46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20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20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4" xfId="46" applyFont="1" applyFill="1" applyBorder="1" applyAlignment="1">
      <alignment horizontal="center"/>
      <protection/>
    </xf>
    <xf numFmtId="0" fontId="21" fillId="0" borderId="24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20" fillId="0" borderId="68" xfId="46" applyNumberFormat="1" applyFont="1" applyFill="1" applyBorder="1" applyAlignment="1">
      <alignment horizontal="left"/>
      <protection/>
    </xf>
    <xf numFmtId="0" fontId="20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22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Rekapitulace!A19</f>
        <v>Zařízení staveniště</v>
      </c>
      <c r="E14" s="49"/>
      <c r="F14" s="50"/>
      <c r="G14" s="47">
        <f>Rekapitulace!I19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7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75" customHeight="1">
      <c r="A19" s="54"/>
      <c r="B19" s="46"/>
      <c r="C19" s="47"/>
      <c r="D19" s="26"/>
      <c r="E19" s="51"/>
      <c r="F19" s="52"/>
      <c r="G19" s="47"/>
    </row>
    <row r="20" spans="1:7" ht="15.7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ROUND(SUM(F30:F33),0)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 t="s">
        <v>219</v>
      </c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1"/>
  <sheetViews>
    <sheetView zoomScalePageLayoutView="0" workbookViewId="0" topLeftCell="A1">
      <selection activeCell="H20" sqref="H20: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Oprava objektu čp.1147, T.G.Masaryka ve FM 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Oprava vybavení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766</v>
      </c>
      <c r="B7" s="99" t="str">
        <f>Položky!C7</f>
        <v>Konstrukce truhlářské</v>
      </c>
      <c r="C7" s="100"/>
      <c r="D7" s="101"/>
      <c r="E7" s="194">
        <f>Položky!BA17</f>
        <v>0</v>
      </c>
      <c r="F7" s="195">
        <f>Položky!BB17</f>
        <v>0</v>
      </c>
      <c r="G7" s="195">
        <f>Položky!BC17</f>
        <v>0</v>
      </c>
      <c r="H7" s="195">
        <f>Položky!BD17</f>
        <v>0</v>
      </c>
      <c r="I7" s="196">
        <f>Položky!BE17</f>
        <v>0</v>
      </c>
    </row>
    <row r="8" spans="1:9" s="11" customFormat="1" ht="12.75">
      <c r="A8" s="193" t="str">
        <f>Položky!B18</f>
        <v>767</v>
      </c>
      <c r="B8" s="99" t="str">
        <f>Položky!C18</f>
        <v>Konstrukce zámečnické</v>
      </c>
      <c r="C8" s="100"/>
      <c r="D8" s="101"/>
      <c r="E8" s="194">
        <f>Položky!BA23</f>
        <v>0</v>
      </c>
      <c r="F8" s="195">
        <f>Položky!BB23</f>
        <v>0</v>
      </c>
      <c r="G8" s="195">
        <f>Položky!BC23</f>
        <v>0</v>
      </c>
      <c r="H8" s="195">
        <f>Položky!BD23</f>
        <v>0</v>
      </c>
      <c r="I8" s="196">
        <f>Položky!BE23</f>
        <v>0</v>
      </c>
    </row>
    <row r="9" spans="1:9" s="11" customFormat="1" ht="12.75">
      <c r="A9" s="193" t="str">
        <f>Položky!B24</f>
        <v>783</v>
      </c>
      <c r="B9" s="99" t="str">
        <f>Položky!C24</f>
        <v>Nátěry</v>
      </c>
      <c r="C9" s="100"/>
      <c r="D9" s="101"/>
      <c r="E9" s="194">
        <f>Položky!BA66</f>
        <v>0</v>
      </c>
      <c r="F9" s="195">
        <f>Položky!BB66</f>
        <v>0</v>
      </c>
      <c r="G9" s="195">
        <f>Položky!BC66</f>
        <v>0</v>
      </c>
      <c r="H9" s="195">
        <f>Položky!BD66</f>
        <v>0</v>
      </c>
      <c r="I9" s="196">
        <f>Položky!BE66</f>
        <v>0</v>
      </c>
    </row>
    <row r="10" spans="1:9" s="11" customFormat="1" ht="12.75">
      <c r="A10" s="193" t="str">
        <f>Položky!B67</f>
        <v>786</v>
      </c>
      <c r="B10" s="99" t="str">
        <f>Položky!C67</f>
        <v>Čalounické úpravy</v>
      </c>
      <c r="C10" s="100"/>
      <c r="D10" s="101"/>
      <c r="E10" s="194">
        <f>Položky!BA71</f>
        <v>0</v>
      </c>
      <c r="F10" s="195">
        <f>Položky!BB71</f>
        <v>0</v>
      </c>
      <c r="G10" s="195">
        <f>Položky!BC71</f>
        <v>0</v>
      </c>
      <c r="H10" s="195">
        <f>Položky!BD71</f>
        <v>0</v>
      </c>
      <c r="I10" s="196">
        <f>Položky!BE71</f>
        <v>0</v>
      </c>
    </row>
    <row r="11" spans="1:9" s="11" customFormat="1" ht="12.75">
      <c r="A11" s="193" t="str">
        <f>Položky!B72</f>
        <v>94</v>
      </c>
      <c r="B11" s="99" t="str">
        <f>Položky!C72</f>
        <v>Lešení a stavební výtahy</v>
      </c>
      <c r="C11" s="100"/>
      <c r="D11" s="101"/>
      <c r="E11" s="194">
        <f>Položky!BA77</f>
        <v>0</v>
      </c>
      <c r="F11" s="195">
        <f>Položky!BB77</f>
        <v>0</v>
      </c>
      <c r="G11" s="195">
        <f>Položky!BC77</f>
        <v>0</v>
      </c>
      <c r="H11" s="195">
        <f>Položky!BD77</f>
        <v>0</v>
      </c>
      <c r="I11" s="196">
        <f>Položky!BE77</f>
        <v>0</v>
      </c>
    </row>
    <row r="12" spans="1:9" s="11" customFormat="1" ht="12.75">
      <c r="A12" s="193" t="str">
        <f>Položky!B78</f>
        <v>95</v>
      </c>
      <c r="B12" s="99" t="str">
        <f>Položky!C78</f>
        <v>Čištění budov</v>
      </c>
      <c r="C12" s="100"/>
      <c r="D12" s="101"/>
      <c r="E12" s="194">
        <f>Položky!BA83</f>
        <v>0</v>
      </c>
      <c r="F12" s="195">
        <f>Položky!BB83</f>
        <v>0</v>
      </c>
      <c r="G12" s="195">
        <f>Položky!BC83</f>
        <v>0</v>
      </c>
      <c r="H12" s="195">
        <f>Položky!BD83</f>
        <v>0</v>
      </c>
      <c r="I12" s="196">
        <f>Položky!BE83</f>
        <v>0</v>
      </c>
    </row>
    <row r="13" spans="1:9" s="11" customFormat="1" ht="13.5" thickBot="1">
      <c r="A13" s="193" t="str">
        <f>Položky!B84</f>
        <v>99</v>
      </c>
      <c r="B13" s="99" t="str">
        <f>Položky!C84</f>
        <v>Staveništní přesun hmot</v>
      </c>
      <c r="C13" s="100"/>
      <c r="D13" s="101"/>
      <c r="E13" s="194">
        <f>Položky!BA86</f>
        <v>0</v>
      </c>
      <c r="F13" s="195">
        <f>Položky!BB86</f>
        <v>0</v>
      </c>
      <c r="G13" s="195">
        <f>Položky!BC86</f>
        <v>0</v>
      </c>
      <c r="H13" s="195">
        <f>Položky!BD86</f>
        <v>0</v>
      </c>
      <c r="I13" s="196">
        <f>Položky!BE86</f>
        <v>0</v>
      </c>
    </row>
    <row r="14" spans="1:9" s="107" customFormat="1" ht="13.5" thickBot="1">
      <c r="A14" s="102"/>
      <c r="B14" s="94" t="s">
        <v>50</v>
      </c>
      <c r="C14" s="94"/>
      <c r="D14" s="103"/>
      <c r="E14" s="104">
        <f>SUM(E7:E13)</f>
        <v>0</v>
      </c>
      <c r="F14" s="105">
        <f>SUM(F7:F13)</f>
        <v>0</v>
      </c>
      <c r="G14" s="105">
        <f>SUM(G7:G13)</f>
        <v>0</v>
      </c>
      <c r="H14" s="105">
        <f>SUM(H7:H13)</f>
        <v>0</v>
      </c>
      <c r="I14" s="106">
        <f>SUM(I7:I13)</f>
        <v>0</v>
      </c>
    </row>
    <row r="15" spans="1:9" ht="12.75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57" ht="19.5" customHeight="1">
      <c r="A16" s="108" t="s">
        <v>51</v>
      </c>
      <c r="B16" s="108"/>
      <c r="C16" s="108"/>
      <c r="D16" s="108"/>
      <c r="E16" s="108"/>
      <c r="F16" s="108"/>
      <c r="G16" s="109"/>
      <c r="H16" s="108"/>
      <c r="I16" s="108"/>
      <c r="BA16" s="32"/>
      <c r="BB16" s="32"/>
      <c r="BC16" s="32"/>
      <c r="BD16" s="32"/>
      <c r="BE16" s="32"/>
    </row>
    <row r="17" spans="1:9" ht="13.5" thickBot="1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2.75">
      <c r="A18" s="111" t="s">
        <v>52</v>
      </c>
      <c r="B18" s="112"/>
      <c r="C18" s="112"/>
      <c r="D18" s="113"/>
      <c r="E18" s="114" t="s">
        <v>53</v>
      </c>
      <c r="F18" s="115" t="s">
        <v>54</v>
      </c>
      <c r="G18" s="116" t="s">
        <v>55</v>
      </c>
      <c r="H18" s="117"/>
      <c r="I18" s="118" t="s">
        <v>53</v>
      </c>
    </row>
    <row r="19" spans="1:53" ht="12.75">
      <c r="A19" s="119" t="s">
        <v>218</v>
      </c>
      <c r="B19" s="120"/>
      <c r="C19" s="120"/>
      <c r="D19" s="121"/>
      <c r="E19" s="122"/>
      <c r="F19" s="123">
        <v>0</v>
      </c>
      <c r="G19" s="124">
        <f>CHOOSE(BA19+1,HSV+PSV,HSV+PSV+Mont,HSV+PSV+Dodavka+Mont,HSV,PSV,Mont,Dodavka,Mont+Dodavka,0)</f>
        <v>0</v>
      </c>
      <c r="H19" s="125"/>
      <c r="I19" s="126">
        <f>E19+F19*G19/100</f>
        <v>0</v>
      </c>
      <c r="BA19">
        <v>0</v>
      </c>
    </row>
    <row r="20" spans="1:9" ht="13.5" thickBot="1">
      <c r="A20" s="127"/>
      <c r="B20" s="128" t="s">
        <v>56</v>
      </c>
      <c r="C20" s="129"/>
      <c r="D20" s="130"/>
      <c r="E20" s="131"/>
      <c r="F20" s="132"/>
      <c r="G20" s="132"/>
      <c r="H20" s="133">
        <f>SUM(I19:I19)</f>
        <v>0</v>
      </c>
      <c r="I20" s="134"/>
    </row>
    <row r="21" spans="1:9" ht="12.75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2:9" ht="12.75">
      <c r="B22" s="107"/>
      <c r="F22" s="135"/>
      <c r="G22" s="136"/>
      <c r="H22" s="136"/>
      <c r="I22" s="137"/>
    </row>
    <row r="23" spans="6:9" ht="12.75"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9"/>
  <sheetViews>
    <sheetView showGridLines="0" showZeros="0" tabSelected="1" zoomScalePageLayoutView="0" workbookViewId="0" topLeftCell="A1">
      <selection activeCell="A86" sqref="A86:IV88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Oprava objektu čp.1147, T.G.Masaryka ve FM 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Oprava vybavení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71</v>
      </c>
      <c r="C7" s="167" t="s">
        <v>72</v>
      </c>
      <c r="D7" s="168"/>
      <c r="E7" s="169"/>
      <c r="F7" s="169"/>
      <c r="G7" s="170"/>
      <c r="H7" s="171"/>
      <c r="I7" s="171"/>
      <c r="O7" s="172">
        <v>1</v>
      </c>
    </row>
    <row r="8" spans="1:104" ht="22.5">
      <c r="A8" s="173">
        <v>1</v>
      </c>
      <c r="B8" s="174" t="s">
        <v>73</v>
      </c>
      <c r="C8" s="175" t="s">
        <v>74</v>
      </c>
      <c r="D8" s="176" t="s">
        <v>75</v>
      </c>
      <c r="E8" s="177">
        <v>100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22.5">
      <c r="A9" s="173">
        <v>2</v>
      </c>
      <c r="B9" s="174" t="s">
        <v>76</v>
      </c>
      <c r="C9" s="175" t="s">
        <v>77</v>
      </c>
      <c r="D9" s="176" t="s">
        <v>75</v>
      </c>
      <c r="E9" s="177">
        <v>35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22.5">
      <c r="A10" s="173">
        <v>3</v>
      </c>
      <c r="B10" s="174" t="s">
        <v>78</v>
      </c>
      <c r="C10" s="175" t="s">
        <v>79</v>
      </c>
      <c r="D10" s="176" t="s">
        <v>80</v>
      </c>
      <c r="E10" s="177">
        <v>88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ht="22.5">
      <c r="A11" s="173">
        <v>4</v>
      </c>
      <c r="B11" s="174" t="s">
        <v>81</v>
      </c>
      <c r="C11" s="175" t="s">
        <v>82</v>
      </c>
      <c r="D11" s="176" t="s">
        <v>67</v>
      </c>
      <c r="E11" s="177">
        <v>30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ht="22.5">
      <c r="A12" s="173">
        <v>5</v>
      </c>
      <c r="B12" s="174" t="s">
        <v>83</v>
      </c>
      <c r="C12" s="175" t="s">
        <v>84</v>
      </c>
      <c r="D12" s="176" t="s">
        <v>85</v>
      </c>
      <c r="E12" s="177">
        <v>1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ht="12.75">
      <c r="A13" s="173">
        <v>6</v>
      </c>
      <c r="B13" s="174" t="s">
        <v>86</v>
      </c>
      <c r="C13" s="175" t="s">
        <v>87</v>
      </c>
      <c r="D13" s="176" t="s">
        <v>85</v>
      </c>
      <c r="E13" s="177">
        <v>1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ht="22.5">
      <c r="A14" s="173">
        <v>7</v>
      </c>
      <c r="B14" s="174" t="s">
        <v>88</v>
      </c>
      <c r="C14" s="175" t="s">
        <v>89</v>
      </c>
      <c r="D14" s="176" t="s">
        <v>85</v>
      </c>
      <c r="E14" s="177">
        <v>1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 ht="22.5">
      <c r="A15" s="173">
        <v>8</v>
      </c>
      <c r="B15" s="174" t="s">
        <v>90</v>
      </c>
      <c r="C15" s="175" t="s">
        <v>91</v>
      </c>
      <c r="D15" s="176" t="s">
        <v>85</v>
      </c>
      <c r="E15" s="177">
        <v>1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</v>
      </c>
    </row>
    <row r="16" spans="1:104" ht="12.75">
      <c r="A16" s="173">
        <v>9</v>
      </c>
      <c r="B16" s="174" t="s">
        <v>92</v>
      </c>
      <c r="C16" s="175" t="s">
        <v>93</v>
      </c>
      <c r="D16" s="176" t="s">
        <v>85</v>
      </c>
      <c r="E16" s="177">
        <v>1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</v>
      </c>
    </row>
    <row r="17" spans="1:57" ht="12.75">
      <c r="A17" s="179"/>
      <c r="B17" s="180" t="s">
        <v>68</v>
      </c>
      <c r="C17" s="181" t="str">
        <f>CONCATENATE(B7," ",C7)</f>
        <v>766 Konstrukce truhlářské</v>
      </c>
      <c r="D17" s="179"/>
      <c r="E17" s="182"/>
      <c r="F17" s="182"/>
      <c r="G17" s="183">
        <f>SUM(G7:G16)</f>
        <v>0</v>
      </c>
      <c r="O17" s="172">
        <v>4</v>
      </c>
      <c r="BA17" s="184">
        <f>SUM(BA7:BA16)</f>
        <v>0</v>
      </c>
      <c r="BB17" s="184">
        <f>SUM(BB7:BB16)</f>
        <v>0</v>
      </c>
      <c r="BC17" s="184">
        <f>SUM(BC7:BC16)</f>
        <v>0</v>
      </c>
      <c r="BD17" s="184">
        <f>SUM(BD7:BD16)</f>
        <v>0</v>
      </c>
      <c r="BE17" s="184">
        <f>SUM(BE7:BE16)</f>
        <v>0</v>
      </c>
    </row>
    <row r="18" spans="1:15" ht="12.75">
      <c r="A18" s="165" t="s">
        <v>65</v>
      </c>
      <c r="B18" s="166" t="s">
        <v>94</v>
      </c>
      <c r="C18" s="167" t="s">
        <v>95</v>
      </c>
      <c r="D18" s="168"/>
      <c r="E18" s="169"/>
      <c r="F18" s="169"/>
      <c r="G18" s="170"/>
      <c r="H18" s="171"/>
      <c r="I18" s="171"/>
      <c r="O18" s="172">
        <v>1</v>
      </c>
    </row>
    <row r="19" spans="1:104" ht="22.5">
      <c r="A19" s="173">
        <v>10</v>
      </c>
      <c r="B19" s="174" t="s">
        <v>96</v>
      </c>
      <c r="C19" s="175" t="s">
        <v>97</v>
      </c>
      <c r="D19" s="176" t="s">
        <v>67</v>
      </c>
      <c r="E19" s="177">
        <v>3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10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0.00017</v>
      </c>
    </row>
    <row r="20" spans="1:104" ht="22.5">
      <c r="A20" s="173">
        <v>11</v>
      </c>
      <c r="B20" s="174" t="s">
        <v>98</v>
      </c>
      <c r="C20" s="175" t="s">
        <v>99</v>
      </c>
      <c r="D20" s="176" t="s">
        <v>67</v>
      </c>
      <c r="E20" s="177">
        <v>3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</v>
      </c>
    </row>
    <row r="21" spans="1:104" ht="22.5">
      <c r="A21" s="173">
        <v>12</v>
      </c>
      <c r="B21" s="174" t="s">
        <v>100</v>
      </c>
      <c r="C21" s="175" t="s">
        <v>101</v>
      </c>
      <c r="D21" s="176" t="s">
        <v>67</v>
      </c>
      <c r="E21" s="177">
        <v>2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</v>
      </c>
    </row>
    <row r="22" spans="1:104" ht="22.5">
      <c r="A22" s="173">
        <v>13</v>
      </c>
      <c r="B22" s="174" t="s">
        <v>102</v>
      </c>
      <c r="C22" s="175" t="s">
        <v>103</v>
      </c>
      <c r="D22" s="176" t="s">
        <v>67</v>
      </c>
      <c r="E22" s="177">
        <v>30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</v>
      </c>
    </row>
    <row r="23" spans="1:57" ht="12.75">
      <c r="A23" s="179"/>
      <c r="B23" s="180" t="s">
        <v>68</v>
      </c>
      <c r="C23" s="181" t="str">
        <f>CONCATENATE(B18," ",C18)</f>
        <v>767 Konstrukce zámečnické</v>
      </c>
      <c r="D23" s="179"/>
      <c r="E23" s="182"/>
      <c r="F23" s="182"/>
      <c r="G23" s="183">
        <f>SUM(G18:G22)</f>
        <v>0</v>
      </c>
      <c r="O23" s="172">
        <v>4</v>
      </c>
      <c r="BA23" s="184">
        <f>SUM(BA18:BA22)</f>
        <v>0</v>
      </c>
      <c r="BB23" s="184">
        <f>SUM(BB18:BB22)</f>
        <v>0</v>
      </c>
      <c r="BC23" s="184">
        <f>SUM(BC18:BC22)</f>
        <v>0</v>
      </c>
      <c r="BD23" s="184">
        <f>SUM(BD18:BD22)</f>
        <v>0</v>
      </c>
      <c r="BE23" s="184">
        <f>SUM(BE18:BE22)</f>
        <v>0</v>
      </c>
    </row>
    <row r="24" spans="1:15" ht="12.75">
      <c r="A24" s="165" t="s">
        <v>65</v>
      </c>
      <c r="B24" s="166" t="s">
        <v>104</v>
      </c>
      <c r="C24" s="167" t="s">
        <v>105</v>
      </c>
      <c r="D24" s="168"/>
      <c r="E24" s="169"/>
      <c r="F24" s="169"/>
      <c r="G24" s="170"/>
      <c r="H24" s="171"/>
      <c r="I24" s="171"/>
      <c r="O24" s="172">
        <v>1</v>
      </c>
    </row>
    <row r="25" spans="1:104" ht="12.75">
      <c r="A25" s="173">
        <v>14</v>
      </c>
      <c r="B25" s="174" t="s">
        <v>106</v>
      </c>
      <c r="C25" s="175" t="s">
        <v>107</v>
      </c>
      <c r="D25" s="176" t="s">
        <v>80</v>
      </c>
      <c r="E25" s="177">
        <v>440.6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14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</v>
      </c>
    </row>
    <row r="26" spans="1:104" ht="22.5">
      <c r="A26" s="173">
        <v>15</v>
      </c>
      <c r="B26" s="174" t="s">
        <v>108</v>
      </c>
      <c r="C26" s="175" t="s">
        <v>109</v>
      </c>
      <c r="D26" s="176" t="s">
        <v>80</v>
      </c>
      <c r="E26" s="177">
        <v>440.6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15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</v>
      </c>
    </row>
    <row r="27" spans="1:104" ht="22.5">
      <c r="A27" s="173">
        <v>16</v>
      </c>
      <c r="B27" s="174" t="s">
        <v>110</v>
      </c>
      <c r="C27" s="175" t="s">
        <v>111</v>
      </c>
      <c r="D27" s="176" t="s">
        <v>80</v>
      </c>
      <c r="E27" s="177">
        <v>440.6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16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0.00078</v>
      </c>
    </row>
    <row r="28" spans="1:104" ht="12.75">
      <c r="A28" s="173">
        <v>17</v>
      </c>
      <c r="B28" s="174" t="s">
        <v>66</v>
      </c>
      <c r="C28" s="175" t="s">
        <v>112</v>
      </c>
      <c r="D28" s="176" t="s">
        <v>80</v>
      </c>
      <c r="E28" s="177">
        <v>265.6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17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</v>
      </c>
    </row>
    <row r="29" spans="1:104" ht="22.5">
      <c r="A29" s="173">
        <v>18</v>
      </c>
      <c r="B29" s="174" t="s">
        <v>113</v>
      </c>
      <c r="C29" s="175" t="s">
        <v>114</v>
      </c>
      <c r="D29" s="176" t="s">
        <v>4</v>
      </c>
      <c r="E29" s="177">
        <v>0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18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</v>
      </c>
    </row>
    <row r="30" spans="1:104" ht="22.5">
      <c r="A30" s="173">
        <v>19</v>
      </c>
      <c r="B30" s="174" t="s">
        <v>115</v>
      </c>
      <c r="C30" s="175" t="s">
        <v>116</v>
      </c>
      <c r="D30" s="176" t="s">
        <v>4</v>
      </c>
      <c r="E30" s="177">
        <v>0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19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</v>
      </c>
    </row>
    <row r="31" spans="1:104" ht="22.5">
      <c r="A31" s="173">
        <v>20</v>
      </c>
      <c r="B31" s="174" t="s">
        <v>117</v>
      </c>
      <c r="C31" s="175" t="s">
        <v>118</v>
      </c>
      <c r="D31" s="176" t="s">
        <v>4</v>
      </c>
      <c r="E31" s="177">
        <v>0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20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</v>
      </c>
    </row>
    <row r="32" spans="1:104" ht="12.75">
      <c r="A32" s="173">
        <v>21</v>
      </c>
      <c r="B32" s="174" t="s">
        <v>119</v>
      </c>
      <c r="C32" s="175" t="s">
        <v>120</v>
      </c>
      <c r="D32" s="176"/>
      <c r="E32" s="177">
        <v>0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21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104" ht="22.5">
      <c r="A33" s="173">
        <v>22</v>
      </c>
      <c r="B33" s="174" t="s">
        <v>121</v>
      </c>
      <c r="C33" s="175" t="s">
        <v>122</v>
      </c>
      <c r="D33" s="176"/>
      <c r="E33" s="177">
        <v>0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22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</v>
      </c>
    </row>
    <row r="34" spans="1:104" ht="12.75">
      <c r="A34" s="173">
        <v>23</v>
      </c>
      <c r="B34" s="174" t="s">
        <v>123</v>
      </c>
      <c r="C34" s="175" t="s">
        <v>124</v>
      </c>
      <c r="D34" s="176"/>
      <c r="E34" s="177">
        <v>0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0</v>
      </c>
      <c r="AC34" s="139">
        <v>23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</v>
      </c>
    </row>
    <row r="35" spans="1:104" ht="12.75">
      <c r="A35" s="173">
        <v>24</v>
      </c>
      <c r="B35" s="174" t="s">
        <v>125</v>
      </c>
      <c r="C35" s="175" t="s">
        <v>126</v>
      </c>
      <c r="D35" s="176"/>
      <c r="E35" s="177">
        <v>0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24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</v>
      </c>
    </row>
    <row r="36" spans="1:104" ht="12.75">
      <c r="A36" s="173">
        <v>25</v>
      </c>
      <c r="B36" s="174" t="s">
        <v>127</v>
      </c>
      <c r="C36" s="175" t="s">
        <v>128</v>
      </c>
      <c r="D36" s="176"/>
      <c r="E36" s="177">
        <v>0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25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ht="12.75">
      <c r="A37" s="173">
        <v>26</v>
      </c>
      <c r="B37" s="174" t="s">
        <v>129</v>
      </c>
      <c r="C37" s="175" t="s">
        <v>130</v>
      </c>
      <c r="D37" s="176"/>
      <c r="E37" s="177">
        <v>0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26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104" ht="12.75">
      <c r="A38" s="173">
        <v>27</v>
      </c>
      <c r="B38" s="174" t="s">
        <v>131</v>
      </c>
      <c r="C38" s="175" t="s">
        <v>132</v>
      </c>
      <c r="D38" s="176"/>
      <c r="E38" s="177">
        <v>0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0</v>
      </c>
      <c r="AC38" s="139">
        <v>27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</v>
      </c>
    </row>
    <row r="39" spans="1:104" ht="12.75">
      <c r="A39" s="173">
        <v>28</v>
      </c>
      <c r="B39" s="174" t="s">
        <v>133</v>
      </c>
      <c r="C39" s="175" t="s">
        <v>134</v>
      </c>
      <c r="D39" s="176"/>
      <c r="E39" s="177">
        <v>0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28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</v>
      </c>
    </row>
    <row r="40" spans="1:104" ht="12.75">
      <c r="A40" s="173">
        <v>29</v>
      </c>
      <c r="B40" s="174" t="s">
        <v>135</v>
      </c>
      <c r="C40" s="175" t="s">
        <v>136</v>
      </c>
      <c r="D40" s="176"/>
      <c r="E40" s="177">
        <v>0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0</v>
      </c>
      <c r="AC40" s="139">
        <v>29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</v>
      </c>
    </row>
    <row r="41" spans="1:104" ht="12.75">
      <c r="A41" s="173">
        <v>30</v>
      </c>
      <c r="B41" s="174" t="s">
        <v>137</v>
      </c>
      <c r="C41" s="175" t="s">
        <v>138</v>
      </c>
      <c r="D41" s="176"/>
      <c r="E41" s="177">
        <v>0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30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</v>
      </c>
    </row>
    <row r="42" spans="1:104" ht="12.75">
      <c r="A42" s="173">
        <v>31</v>
      </c>
      <c r="B42" s="174" t="s">
        <v>139</v>
      </c>
      <c r="C42" s="175" t="s">
        <v>140</v>
      </c>
      <c r="D42" s="176"/>
      <c r="E42" s="177">
        <v>0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31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</v>
      </c>
    </row>
    <row r="43" spans="1:104" ht="12.75">
      <c r="A43" s="173">
        <v>32</v>
      </c>
      <c r="B43" s="174" t="s">
        <v>141</v>
      </c>
      <c r="C43" s="175" t="s">
        <v>142</v>
      </c>
      <c r="D43" s="176"/>
      <c r="E43" s="177">
        <v>0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32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</v>
      </c>
    </row>
    <row r="44" spans="1:104" ht="12.75">
      <c r="A44" s="173">
        <v>33</v>
      </c>
      <c r="B44" s="174" t="s">
        <v>143</v>
      </c>
      <c r="C44" s="175" t="s">
        <v>144</v>
      </c>
      <c r="D44" s="176"/>
      <c r="E44" s="177">
        <v>0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33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</v>
      </c>
    </row>
    <row r="45" spans="1:104" ht="22.5">
      <c r="A45" s="173">
        <v>34</v>
      </c>
      <c r="B45" s="174" t="s">
        <v>145</v>
      </c>
      <c r="C45" s="175" t="s">
        <v>146</v>
      </c>
      <c r="D45" s="176"/>
      <c r="E45" s="177">
        <v>0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34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</v>
      </c>
    </row>
    <row r="46" spans="1:104" ht="12.75">
      <c r="A46" s="173">
        <v>35</v>
      </c>
      <c r="B46" s="174" t="s">
        <v>147</v>
      </c>
      <c r="C46" s="175" t="s">
        <v>148</v>
      </c>
      <c r="D46" s="176" t="s">
        <v>80</v>
      </c>
      <c r="E46" s="177">
        <v>175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35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</v>
      </c>
    </row>
    <row r="47" spans="1:104" ht="12.75">
      <c r="A47" s="173">
        <v>36</v>
      </c>
      <c r="B47" s="174" t="s">
        <v>149</v>
      </c>
      <c r="C47" s="175" t="s">
        <v>150</v>
      </c>
      <c r="D47" s="176" t="s">
        <v>4</v>
      </c>
      <c r="E47" s="177">
        <v>0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36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</v>
      </c>
    </row>
    <row r="48" spans="1:104" ht="12.75">
      <c r="A48" s="173">
        <v>37</v>
      </c>
      <c r="B48" s="174" t="s">
        <v>151</v>
      </c>
      <c r="C48" s="175" t="s">
        <v>152</v>
      </c>
      <c r="D48" s="176" t="s">
        <v>4</v>
      </c>
      <c r="E48" s="177">
        <v>0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0</v>
      </c>
      <c r="AC48" s="139">
        <v>37</v>
      </c>
      <c r="AZ48" s="139">
        <v>1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</v>
      </c>
    </row>
    <row r="49" spans="1:104" ht="12.75">
      <c r="A49" s="173">
        <v>38</v>
      </c>
      <c r="B49" s="174" t="s">
        <v>153</v>
      </c>
      <c r="C49" s="175" t="s">
        <v>154</v>
      </c>
      <c r="D49" s="176" t="s">
        <v>4</v>
      </c>
      <c r="E49" s="177">
        <v>0</v>
      </c>
      <c r="F49" s="177">
        <v>0</v>
      </c>
      <c r="G49" s="178">
        <f>E49*F49</f>
        <v>0</v>
      </c>
      <c r="O49" s="172">
        <v>2</v>
      </c>
      <c r="AA49" s="139">
        <v>12</v>
      </c>
      <c r="AB49" s="139">
        <v>0</v>
      </c>
      <c r="AC49" s="139">
        <v>38</v>
      </c>
      <c r="AZ49" s="139">
        <v>1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Z49" s="139">
        <v>0</v>
      </c>
    </row>
    <row r="50" spans="1:104" ht="12.75">
      <c r="A50" s="173">
        <v>39</v>
      </c>
      <c r="B50" s="174" t="s">
        <v>155</v>
      </c>
      <c r="C50" s="175" t="s">
        <v>156</v>
      </c>
      <c r="D50" s="176" t="s">
        <v>4</v>
      </c>
      <c r="E50" s="177">
        <v>0</v>
      </c>
      <c r="F50" s="177">
        <v>0</v>
      </c>
      <c r="G50" s="178">
        <f>E50*F50</f>
        <v>0</v>
      </c>
      <c r="O50" s="172">
        <v>2</v>
      </c>
      <c r="AA50" s="139">
        <v>12</v>
      </c>
      <c r="AB50" s="139">
        <v>0</v>
      </c>
      <c r="AC50" s="139">
        <v>39</v>
      </c>
      <c r="AZ50" s="139">
        <v>1</v>
      </c>
      <c r="BA50" s="139">
        <f>IF(AZ50=1,G50,0)</f>
        <v>0</v>
      </c>
      <c r="BB50" s="139">
        <f>IF(AZ50=2,G50,0)</f>
        <v>0</v>
      </c>
      <c r="BC50" s="139">
        <f>IF(AZ50=3,G50,0)</f>
        <v>0</v>
      </c>
      <c r="BD50" s="139">
        <f>IF(AZ50=4,G50,0)</f>
        <v>0</v>
      </c>
      <c r="BE50" s="139">
        <f>IF(AZ50=5,G50,0)</f>
        <v>0</v>
      </c>
      <c r="CZ50" s="139">
        <v>0</v>
      </c>
    </row>
    <row r="51" spans="1:104" ht="12.75">
      <c r="A51" s="173">
        <v>40</v>
      </c>
      <c r="B51" s="174" t="s">
        <v>157</v>
      </c>
      <c r="C51" s="175" t="s">
        <v>158</v>
      </c>
      <c r="D51" s="176" t="s">
        <v>4</v>
      </c>
      <c r="E51" s="177">
        <v>0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40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</v>
      </c>
    </row>
    <row r="52" spans="1:104" ht="22.5">
      <c r="A52" s="173">
        <v>41</v>
      </c>
      <c r="B52" s="174" t="s">
        <v>159</v>
      </c>
      <c r="C52" s="175" t="s">
        <v>160</v>
      </c>
      <c r="D52" s="176" t="s">
        <v>4</v>
      </c>
      <c r="E52" s="177">
        <v>0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41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</v>
      </c>
    </row>
    <row r="53" spans="1:104" ht="22.5">
      <c r="A53" s="173">
        <v>42</v>
      </c>
      <c r="B53" s="174" t="s">
        <v>161</v>
      </c>
      <c r="C53" s="175" t="s">
        <v>162</v>
      </c>
      <c r="D53" s="176" t="s">
        <v>4</v>
      </c>
      <c r="E53" s="177">
        <v>0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42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</v>
      </c>
    </row>
    <row r="54" spans="1:104" ht="22.5">
      <c r="A54" s="173">
        <v>43</v>
      </c>
      <c r="B54" s="174" t="s">
        <v>163</v>
      </c>
      <c r="C54" s="175" t="s">
        <v>162</v>
      </c>
      <c r="D54" s="176" t="s">
        <v>4</v>
      </c>
      <c r="E54" s="177">
        <v>0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0</v>
      </c>
      <c r="AC54" s="139">
        <v>43</v>
      </c>
      <c r="AZ54" s="139">
        <v>1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</v>
      </c>
    </row>
    <row r="55" spans="1:104" ht="22.5">
      <c r="A55" s="173">
        <v>44</v>
      </c>
      <c r="B55" s="174" t="s">
        <v>164</v>
      </c>
      <c r="C55" s="175" t="s">
        <v>165</v>
      </c>
      <c r="D55" s="176" t="s">
        <v>4</v>
      </c>
      <c r="E55" s="177">
        <v>0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0</v>
      </c>
      <c r="AC55" s="139">
        <v>44</v>
      </c>
      <c r="AZ55" s="139">
        <v>1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</v>
      </c>
    </row>
    <row r="56" spans="1:104" ht="12.75">
      <c r="A56" s="173">
        <v>45</v>
      </c>
      <c r="B56" s="174" t="s">
        <v>166</v>
      </c>
      <c r="C56" s="175" t="s">
        <v>167</v>
      </c>
      <c r="D56" s="176" t="s">
        <v>4</v>
      </c>
      <c r="E56" s="177">
        <v>0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0</v>
      </c>
      <c r="AC56" s="139">
        <v>45</v>
      </c>
      <c r="AZ56" s="139">
        <v>1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</v>
      </c>
    </row>
    <row r="57" spans="1:104" ht="12.75">
      <c r="A57" s="173">
        <v>46</v>
      </c>
      <c r="B57" s="174" t="s">
        <v>168</v>
      </c>
      <c r="C57" s="175" t="s">
        <v>169</v>
      </c>
      <c r="D57" s="176" t="s">
        <v>4</v>
      </c>
      <c r="E57" s="177">
        <v>0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0</v>
      </c>
      <c r="AC57" s="139">
        <v>46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</v>
      </c>
    </row>
    <row r="58" spans="1:104" ht="12.75">
      <c r="A58" s="173">
        <v>47</v>
      </c>
      <c r="B58" s="174" t="s">
        <v>170</v>
      </c>
      <c r="C58" s="175" t="s">
        <v>171</v>
      </c>
      <c r="D58" s="176" t="s">
        <v>4</v>
      </c>
      <c r="E58" s="177">
        <v>0</v>
      </c>
      <c r="F58" s="177">
        <v>0</v>
      </c>
      <c r="G58" s="178">
        <f>E58*F58</f>
        <v>0</v>
      </c>
      <c r="O58" s="172">
        <v>2</v>
      </c>
      <c r="AA58" s="139">
        <v>12</v>
      </c>
      <c r="AB58" s="139">
        <v>0</v>
      </c>
      <c r="AC58" s="139">
        <v>47</v>
      </c>
      <c r="AZ58" s="139">
        <v>1</v>
      </c>
      <c r="BA58" s="139">
        <f>IF(AZ58=1,G58,0)</f>
        <v>0</v>
      </c>
      <c r="BB58" s="139">
        <f>IF(AZ58=2,G58,0)</f>
        <v>0</v>
      </c>
      <c r="BC58" s="139">
        <f>IF(AZ58=3,G58,0)</f>
        <v>0</v>
      </c>
      <c r="BD58" s="139">
        <f>IF(AZ58=4,G58,0)</f>
        <v>0</v>
      </c>
      <c r="BE58" s="139">
        <f>IF(AZ58=5,G58,0)</f>
        <v>0</v>
      </c>
      <c r="CZ58" s="139">
        <v>0</v>
      </c>
    </row>
    <row r="59" spans="1:104" ht="12.75">
      <c r="A59" s="173">
        <v>48</v>
      </c>
      <c r="B59" s="174" t="s">
        <v>172</v>
      </c>
      <c r="C59" s="175" t="s">
        <v>173</v>
      </c>
      <c r="D59" s="176" t="s">
        <v>4</v>
      </c>
      <c r="E59" s="177">
        <v>0</v>
      </c>
      <c r="F59" s="177">
        <v>0</v>
      </c>
      <c r="G59" s="178">
        <f>E59*F59</f>
        <v>0</v>
      </c>
      <c r="O59" s="172">
        <v>2</v>
      </c>
      <c r="AA59" s="139">
        <v>12</v>
      </c>
      <c r="AB59" s="139">
        <v>0</v>
      </c>
      <c r="AC59" s="139">
        <v>48</v>
      </c>
      <c r="AZ59" s="139">
        <v>1</v>
      </c>
      <c r="BA59" s="139">
        <f>IF(AZ59=1,G59,0)</f>
        <v>0</v>
      </c>
      <c r="BB59" s="139">
        <f>IF(AZ59=2,G59,0)</f>
        <v>0</v>
      </c>
      <c r="BC59" s="139">
        <f>IF(AZ59=3,G59,0)</f>
        <v>0</v>
      </c>
      <c r="BD59" s="139">
        <f>IF(AZ59=4,G59,0)</f>
        <v>0</v>
      </c>
      <c r="BE59" s="139">
        <f>IF(AZ59=5,G59,0)</f>
        <v>0</v>
      </c>
      <c r="CZ59" s="139">
        <v>0</v>
      </c>
    </row>
    <row r="60" spans="1:104" ht="12.75">
      <c r="A60" s="173">
        <v>49</v>
      </c>
      <c r="B60" s="174" t="s">
        <v>174</v>
      </c>
      <c r="C60" s="175" t="s">
        <v>175</v>
      </c>
      <c r="D60" s="176" t="s">
        <v>4</v>
      </c>
      <c r="E60" s="177">
        <v>0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0</v>
      </c>
      <c r="AC60" s="139">
        <v>49</v>
      </c>
      <c r="AZ60" s="139">
        <v>1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0</v>
      </c>
    </row>
    <row r="61" spans="1:104" ht="12.75">
      <c r="A61" s="173">
        <v>50</v>
      </c>
      <c r="B61" s="174" t="s">
        <v>176</v>
      </c>
      <c r="C61" s="175" t="s">
        <v>177</v>
      </c>
      <c r="D61" s="176" t="s">
        <v>4</v>
      </c>
      <c r="E61" s="177">
        <v>0</v>
      </c>
      <c r="F61" s="177">
        <v>0</v>
      </c>
      <c r="G61" s="178">
        <f>E61*F61</f>
        <v>0</v>
      </c>
      <c r="O61" s="172">
        <v>2</v>
      </c>
      <c r="AA61" s="139">
        <v>12</v>
      </c>
      <c r="AB61" s="139">
        <v>0</v>
      </c>
      <c r="AC61" s="139">
        <v>50</v>
      </c>
      <c r="AZ61" s="139">
        <v>1</v>
      </c>
      <c r="BA61" s="139">
        <f>IF(AZ61=1,G61,0)</f>
        <v>0</v>
      </c>
      <c r="BB61" s="139">
        <f>IF(AZ61=2,G61,0)</f>
        <v>0</v>
      </c>
      <c r="BC61" s="139">
        <f>IF(AZ61=3,G61,0)</f>
        <v>0</v>
      </c>
      <c r="BD61" s="139">
        <f>IF(AZ61=4,G61,0)</f>
        <v>0</v>
      </c>
      <c r="BE61" s="139">
        <f>IF(AZ61=5,G61,0)</f>
        <v>0</v>
      </c>
      <c r="CZ61" s="139">
        <v>0</v>
      </c>
    </row>
    <row r="62" spans="1:104" ht="12.75">
      <c r="A62" s="173">
        <v>51</v>
      </c>
      <c r="B62" s="174" t="s">
        <v>178</v>
      </c>
      <c r="C62" s="175" t="s">
        <v>179</v>
      </c>
      <c r="D62" s="176" t="s">
        <v>4</v>
      </c>
      <c r="E62" s="177">
        <v>0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0</v>
      </c>
      <c r="AC62" s="139">
        <v>51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</v>
      </c>
    </row>
    <row r="63" spans="1:104" ht="12.75">
      <c r="A63" s="173">
        <v>52</v>
      </c>
      <c r="B63" s="174" t="s">
        <v>180</v>
      </c>
      <c r="C63" s="175" t="s">
        <v>181</v>
      </c>
      <c r="D63" s="176" t="s">
        <v>4</v>
      </c>
      <c r="E63" s="177">
        <v>0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0</v>
      </c>
      <c r="AC63" s="139">
        <v>52</v>
      </c>
      <c r="AZ63" s="139">
        <v>1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0</v>
      </c>
    </row>
    <row r="64" spans="1:104" ht="12.75">
      <c r="A64" s="173">
        <v>53</v>
      </c>
      <c r="B64" s="174" t="s">
        <v>182</v>
      </c>
      <c r="C64" s="175" t="s">
        <v>183</v>
      </c>
      <c r="D64" s="176" t="s">
        <v>4</v>
      </c>
      <c r="E64" s="177">
        <v>0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0</v>
      </c>
      <c r="AC64" s="139">
        <v>53</v>
      </c>
      <c r="AZ64" s="139">
        <v>1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</v>
      </c>
    </row>
    <row r="65" spans="1:104" ht="12.75">
      <c r="A65" s="173">
        <v>54</v>
      </c>
      <c r="B65" s="174" t="s">
        <v>184</v>
      </c>
      <c r="C65" s="175" t="s">
        <v>185</v>
      </c>
      <c r="D65" s="176" t="s">
        <v>4</v>
      </c>
      <c r="E65" s="177">
        <v>0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0</v>
      </c>
      <c r="AC65" s="139">
        <v>54</v>
      </c>
      <c r="AZ65" s="139">
        <v>1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</v>
      </c>
    </row>
    <row r="66" spans="1:57" ht="12.75">
      <c r="A66" s="179"/>
      <c r="B66" s="180" t="s">
        <v>68</v>
      </c>
      <c r="C66" s="181" t="str">
        <f>CONCATENATE(B24," ",C24)</f>
        <v>783 Nátěry</v>
      </c>
      <c r="D66" s="179"/>
      <c r="E66" s="182"/>
      <c r="F66" s="182"/>
      <c r="G66" s="183">
        <f>SUM(G24:G65)</f>
        <v>0</v>
      </c>
      <c r="O66" s="172">
        <v>4</v>
      </c>
      <c r="BA66" s="184">
        <f>SUM(BA24:BA65)</f>
        <v>0</v>
      </c>
      <c r="BB66" s="184">
        <f>SUM(BB24:BB65)</f>
        <v>0</v>
      </c>
      <c r="BC66" s="184">
        <f>SUM(BC24:BC65)</f>
        <v>0</v>
      </c>
      <c r="BD66" s="184">
        <f>SUM(BD24:BD65)</f>
        <v>0</v>
      </c>
      <c r="BE66" s="184">
        <f>SUM(BE24:BE65)</f>
        <v>0</v>
      </c>
    </row>
    <row r="67" spans="1:15" ht="12.75">
      <c r="A67" s="165" t="s">
        <v>65</v>
      </c>
      <c r="B67" s="166" t="s">
        <v>186</v>
      </c>
      <c r="C67" s="167" t="s">
        <v>187</v>
      </c>
      <c r="D67" s="168"/>
      <c r="E67" s="169"/>
      <c r="F67" s="169"/>
      <c r="G67" s="170"/>
      <c r="H67" s="171"/>
      <c r="I67" s="171"/>
      <c r="O67" s="172">
        <v>1</v>
      </c>
    </row>
    <row r="68" spans="1:104" ht="22.5">
      <c r="A68" s="173">
        <v>55</v>
      </c>
      <c r="B68" s="174" t="s">
        <v>188</v>
      </c>
      <c r="C68" s="175" t="s">
        <v>189</v>
      </c>
      <c r="D68" s="176" t="s">
        <v>85</v>
      </c>
      <c r="E68" s="177">
        <v>1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0</v>
      </c>
      <c r="AC68" s="139">
        <v>55</v>
      </c>
      <c r="AZ68" s="139">
        <v>1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</v>
      </c>
    </row>
    <row r="69" spans="1:104" ht="22.5">
      <c r="A69" s="173">
        <v>56</v>
      </c>
      <c r="B69" s="174" t="s">
        <v>190</v>
      </c>
      <c r="C69" s="175" t="s">
        <v>191</v>
      </c>
      <c r="D69" s="176" t="s">
        <v>80</v>
      </c>
      <c r="E69" s="177">
        <v>90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0</v>
      </c>
      <c r="AC69" s="139">
        <v>56</v>
      </c>
      <c r="AZ69" s="139">
        <v>1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</v>
      </c>
    </row>
    <row r="70" spans="1:104" ht="22.5">
      <c r="A70" s="173">
        <v>57</v>
      </c>
      <c r="B70" s="174" t="s">
        <v>192</v>
      </c>
      <c r="C70" s="175" t="s">
        <v>193</v>
      </c>
      <c r="D70" s="176" t="s">
        <v>80</v>
      </c>
      <c r="E70" s="177">
        <v>90</v>
      </c>
      <c r="F70" s="177">
        <v>0</v>
      </c>
      <c r="G70" s="178">
        <f>E70*F70</f>
        <v>0</v>
      </c>
      <c r="O70" s="172">
        <v>2</v>
      </c>
      <c r="AA70" s="139">
        <v>12</v>
      </c>
      <c r="AB70" s="139">
        <v>0</v>
      </c>
      <c r="AC70" s="139">
        <v>57</v>
      </c>
      <c r="AZ70" s="139">
        <v>1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Z70" s="139">
        <v>0</v>
      </c>
    </row>
    <row r="71" spans="1:57" ht="12.75">
      <c r="A71" s="179"/>
      <c r="B71" s="180" t="s">
        <v>68</v>
      </c>
      <c r="C71" s="181" t="str">
        <f>CONCATENATE(B67," ",C67)</f>
        <v>786 Čalounické úpravy</v>
      </c>
      <c r="D71" s="179"/>
      <c r="E71" s="182"/>
      <c r="F71" s="182"/>
      <c r="G71" s="183">
        <f>SUM(G67:G70)</f>
        <v>0</v>
      </c>
      <c r="O71" s="172">
        <v>4</v>
      </c>
      <c r="BA71" s="184">
        <f>SUM(BA67:BA70)</f>
        <v>0</v>
      </c>
      <c r="BB71" s="184">
        <f>SUM(BB67:BB70)</f>
        <v>0</v>
      </c>
      <c r="BC71" s="184">
        <f>SUM(BC67:BC70)</f>
        <v>0</v>
      </c>
      <c r="BD71" s="184">
        <f>SUM(BD67:BD70)</f>
        <v>0</v>
      </c>
      <c r="BE71" s="184">
        <f>SUM(BE67:BE70)</f>
        <v>0</v>
      </c>
    </row>
    <row r="72" spans="1:15" ht="12.75">
      <c r="A72" s="165" t="s">
        <v>65</v>
      </c>
      <c r="B72" s="166" t="s">
        <v>194</v>
      </c>
      <c r="C72" s="167" t="s">
        <v>195</v>
      </c>
      <c r="D72" s="168"/>
      <c r="E72" s="169"/>
      <c r="F72" s="169"/>
      <c r="G72" s="170"/>
      <c r="H72" s="171"/>
      <c r="I72" s="171"/>
      <c r="O72" s="172">
        <v>1</v>
      </c>
    </row>
    <row r="73" spans="1:104" ht="22.5">
      <c r="A73" s="173">
        <v>58</v>
      </c>
      <c r="B73" s="174" t="s">
        <v>196</v>
      </c>
      <c r="C73" s="175" t="s">
        <v>197</v>
      </c>
      <c r="D73" s="176" t="s">
        <v>80</v>
      </c>
      <c r="E73" s="177">
        <v>90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0</v>
      </c>
      <c r="AC73" s="139">
        <v>58</v>
      </c>
      <c r="AZ73" s="139">
        <v>1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0.00121</v>
      </c>
    </row>
    <row r="74" spans="1:104" ht="22.5">
      <c r="A74" s="173">
        <v>59</v>
      </c>
      <c r="B74" s="174" t="s">
        <v>198</v>
      </c>
      <c r="C74" s="175" t="s">
        <v>199</v>
      </c>
      <c r="D74" s="176" t="s">
        <v>80</v>
      </c>
      <c r="E74" s="177">
        <v>20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0</v>
      </c>
      <c r="AC74" s="139">
        <v>59</v>
      </c>
      <c r="AZ74" s="139">
        <v>1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0.00158</v>
      </c>
    </row>
    <row r="75" spans="1:104" ht="22.5">
      <c r="A75" s="173">
        <v>60</v>
      </c>
      <c r="B75" s="174" t="s">
        <v>200</v>
      </c>
      <c r="C75" s="175" t="s">
        <v>201</v>
      </c>
      <c r="D75" s="176" t="s">
        <v>80</v>
      </c>
      <c r="E75" s="177">
        <v>35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0</v>
      </c>
      <c r="AC75" s="139">
        <v>60</v>
      </c>
      <c r="AZ75" s="139">
        <v>1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0.00592</v>
      </c>
    </row>
    <row r="76" spans="1:104" ht="22.5">
      <c r="A76" s="173">
        <v>61</v>
      </c>
      <c r="B76" s="174" t="s">
        <v>202</v>
      </c>
      <c r="C76" s="175" t="s">
        <v>203</v>
      </c>
      <c r="D76" s="176" t="s">
        <v>80</v>
      </c>
      <c r="E76" s="177">
        <v>15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0</v>
      </c>
      <c r="AC76" s="139">
        <v>61</v>
      </c>
      <c r="AZ76" s="139">
        <v>1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0.00592</v>
      </c>
    </row>
    <row r="77" spans="1:57" ht="12.75">
      <c r="A77" s="179"/>
      <c r="B77" s="180" t="s">
        <v>68</v>
      </c>
      <c r="C77" s="181" t="str">
        <f>CONCATENATE(B72," ",C72)</f>
        <v>94 Lešení a stavební výtahy</v>
      </c>
      <c r="D77" s="179"/>
      <c r="E77" s="182"/>
      <c r="F77" s="182"/>
      <c r="G77" s="183">
        <f>SUM(G72:G76)</f>
        <v>0</v>
      </c>
      <c r="O77" s="172">
        <v>4</v>
      </c>
      <c r="BA77" s="184">
        <f>SUM(BA72:BA76)</f>
        <v>0</v>
      </c>
      <c r="BB77" s="184">
        <f>SUM(BB72:BB76)</f>
        <v>0</v>
      </c>
      <c r="BC77" s="184">
        <f>SUM(BC72:BC76)</f>
        <v>0</v>
      </c>
      <c r="BD77" s="184">
        <f>SUM(BD72:BD76)</f>
        <v>0</v>
      </c>
      <c r="BE77" s="184">
        <f>SUM(BE72:BE76)</f>
        <v>0</v>
      </c>
    </row>
    <row r="78" spans="1:15" ht="12.75">
      <c r="A78" s="165" t="s">
        <v>65</v>
      </c>
      <c r="B78" s="166" t="s">
        <v>204</v>
      </c>
      <c r="C78" s="167" t="s">
        <v>205</v>
      </c>
      <c r="D78" s="168"/>
      <c r="E78" s="169"/>
      <c r="F78" s="169"/>
      <c r="G78" s="170"/>
      <c r="H78" s="171"/>
      <c r="I78" s="171"/>
      <c r="O78" s="172">
        <v>1</v>
      </c>
    </row>
    <row r="79" spans="1:104" ht="22.5">
      <c r="A79" s="173">
        <v>62</v>
      </c>
      <c r="B79" s="174" t="s">
        <v>206</v>
      </c>
      <c r="C79" s="175" t="s">
        <v>207</v>
      </c>
      <c r="D79" s="176" t="s">
        <v>80</v>
      </c>
      <c r="E79" s="177">
        <v>440.6</v>
      </c>
      <c r="F79" s="177">
        <v>0</v>
      </c>
      <c r="G79" s="178">
        <f>E79*F79</f>
        <v>0</v>
      </c>
      <c r="O79" s="172">
        <v>2</v>
      </c>
      <c r="AA79" s="139">
        <v>12</v>
      </c>
      <c r="AB79" s="139">
        <v>0</v>
      </c>
      <c r="AC79" s="139">
        <v>62</v>
      </c>
      <c r="AZ79" s="139">
        <v>1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Z79" s="139">
        <v>3E-05</v>
      </c>
    </row>
    <row r="80" spans="1:104" ht="12.75">
      <c r="A80" s="173">
        <v>63</v>
      </c>
      <c r="B80" s="174" t="s">
        <v>208</v>
      </c>
      <c r="C80" s="175" t="s">
        <v>209</v>
      </c>
      <c r="D80" s="176" t="s">
        <v>80</v>
      </c>
      <c r="E80" s="177">
        <v>21.6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0</v>
      </c>
      <c r="AC80" s="139">
        <v>63</v>
      </c>
      <c r="AZ80" s="139">
        <v>1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3E-05</v>
      </c>
    </row>
    <row r="81" spans="1:104" ht="12.75">
      <c r="A81" s="173">
        <v>64</v>
      </c>
      <c r="B81" s="174" t="s">
        <v>210</v>
      </c>
      <c r="C81" s="175" t="s">
        <v>211</v>
      </c>
      <c r="D81" s="176" t="s">
        <v>80</v>
      </c>
      <c r="E81" s="177">
        <v>47.6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0</v>
      </c>
      <c r="AC81" s="139">
        <v>64</v>
      </c>
      <c r="AZ81" s="139">
        <v>1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3E-05</v>
      </c>
    </row>
    <row r="82" spans="1:104" ht="12.75">
      <c r="A82" s="173">
        <v>65</v>
      </c>
      <c r="B82" s="174" t="s">
        <v>212</v>
      </c>
      <c r="C82" s="175" t="s">
        <v>213</v>
      </c>
      <c r="D82" s="176" t="s">
        <v>80</v>
      </c>
      <c r="E82" s="177">
        <v>51.5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0</v>
      </c>
      <c r="AC82" s="139">
        <v>65</v>
      </c>
      <c r="AZ82" s="139">
        <v>1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3E-05</v>
      </c>
    </row>
    <row r="83" spans="1:57" ht="12.75">
      <c r="A83" s="179"/>
      <c r="B83" s="180" t="s">
        <v>68</v>
      </c>
      <c r="C83" s="181" t="str">
        <f>CONCATENATE(B78," ",C78)</f>
        <v>95 Čištění budov</v>
      </c>
      <c r="D83" s="179"/>
      <c r="E83" s="182"/>
      <c r="F83" s="182"/>
      <c r="G83" s="183">
        <f>SUM(G78:G82)</f>
        <v>0</v>
      </c>
      <c r="O83" s="172">
        <v>4</v>
      </c>
      <c r="BA83" s="184">
        <f>SUM(BA78:BA82)</f>
        <v>0</v>
      </c>
      <c r="BB83" s="184">
        <f>SUM(BB78:BB82)</f>
        <v>0</v>
      </c>
      <c r="BC83" s="184">
        <f>SUM(BC78:BC82)</f>
        <v>0</v>
      </c>
      <c r="BD83" s="184">
        <f>SUM(BD78:BD82)</f>
        <v>0</v>
      </c>
      <c r="BE83" s="184">
        <f>SUM(BE78:BE82)</f>
        <v>0</v>
      </c>
    </row>
    <row r="84" spans="1:15" ht="12.75">
      <c r="A84" s="165" t="s">
        <v>65</v>
      </c>
      <c r="B84" s="166" t="s">
        <v>214</v>
      </c>
      <c r="C84" s="167" t="s">
        <v>215</v>
      </c>
      <c r="D84" s="168"/>
      <c r="E84" s="169"/>
      <c r="F84" s="169"/>
      <c r="G84" s="170"/>
      <c r="H84" s="171"/>
      <c r="I84" s="171"/>
      <c r="O84" s="172">
        <v>1</v>
      </c>
    </row>
    <row r="85" spans="1:104" ht="12.75">
      <c r="A85" s="173">
        <v>66</v>
      </c>
      <c r="B85" s="174" t="s">
        <v>216</v>
      </c>
      <c r="C85" s="175" t="s">
        <v>217</v>
      </c>
      <c r="D85" s="176" t="s">
        <v>85</v>
      </c>
      <c r="E85" s="177">
        <v>1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0</v>
      </c>
      <c r="AC85" s="139">
        <v>66</v>
      </c>
      <c r="AZ85" s="139">
        <v>1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0</v>
      </c>
    </row>
    <row r="86" spans="1:57" ht="12.75">
      <c r="A86" s="179"/>
      <c r="B86" s="180" t="s">
        <v>68</v>
      </c>
      <c r="C86" s="181" t="str">
        <f>CONCATENATE(B84," ",C84)</f>
        <v>99 Staveništní přesun hmot</v>
      </c>
      <c r="D86" s="179"/>
      <c r="E86" s="182"/>
      <c r="F86" s="182"/>
      <c r="G86" s="183">
        <f>SUM(G84:G85)</f>
        <v>0</v>
      </c>
      <c r="O86" s="172">
        <v>4</v>
      </c>
      <c r="BA86" s="184">
        <f>SUM(BA84:BA85)</f>
        <v>0</v>
      </c>
      <c r="BB86" s="184">
        <f>SUM(BB84:BB85)</f>
        <v>0</v>
      </c>
      <c r="BC86" s="184">
        <f>SUM(BC84:BC85)</f>
        <v>0</v>
      </c>
      <c r="BD86" s="184">
        <f>SUM(BD84:BD85)</f>
        <v>0</v>
      </c>
      <c r="BE86" s="184">
        <f>SUM(BE84:BE85)</f>
        <v>0</v>
      </c>
    </row>
    <row r="87" spans="1:7" ht="12.75">
      <c r="A87" s="140"/>
      <c r="B87" s="140"/>
      <c r="C87" s="140"/>
      <c r="D87" s="140"/>
      <c r="E87" s="140"/>
      <c r="F87" s="140"/>
      <c r="G87" s="140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ht="12.75">
      <c r="E107" s="139"/>
    </row>
    <row r="108" ht="12.75">
      <c r="E108" s="139"/>
    </row>
    <row r="109" ht="12.75">
      <c r="E109" s="139"/>
    </row>
    <row r="110" spans="1:7" ht="12.75">
      <c r="A110" s="185"/>
      <c r="B110" s="185"/>
      <c r="C110" s="185"/>
      <c r="D110" s="185"/>
      <c r="E110" s="185"/>
      <c r="F110" s="185"/>
      <c r="G110" s="185"/>
    </row>
    <row r="111" spans="1:7" ht="12.75">
      <c r="A111" s="185"/>
      <c r="B111" s="185"/>
      <c r="C111" s="185"/>
      <c r="D111" s="185"/>
      <c r="E111" s="185"/>
      <c r="F111" s="185"/>
      <c r="G111" s="185"/>
    </row>
    <row r="112" spans="1:7" ht="12.75">
      <c r="A112" s="185"/>
      <c r="B112" s="185"/>
      <c r="C112" s="185"/>
      <c r="D112" s="185"/>
      <c r="E112" s="185"/>
      <c r="F112" s="185"/>
      <c r="G112" s="185"/>
    </row>
    <row r="113" spans="1:7" ht="12.75">
      <c r="A113" s="185"/>
      <c r="B113" s="185"/>
      <c r="C113" s="185"/>
      <c r="D113" s="185"/>
      <c r="E113" s="185"/>
      <c r="F113" s="185"/>
      <c r="G113" s="185"/>
    </row>
    <row r="114" ht="12.75">
      <c r="E114" s="139"/>
    </row>
    <row r="115" ht="12.75">
      <c r="E115" s="139"/>
    </row>
    <row r="116" ht="12.75">
      <c r="E116" s="139"/>
    </row>
    <row r="117" ht="12.75">
      <c r="E117" s="139"/>
    </row>
    <row r="118" ht="12.75">
      <c r="E118" s="139"/>
    </row>
    <row r="119" ht="12.75">
      <c r="E119" s="139"/>
    </row>
    <row r="120" ht="12.75">
      <c r="E120" s="139"/>
    </row>
    <row r="121" ht="12.75">
      <c r="E121" s="139"/>
    </row>
    <row r="122" ht="12.75">
      <c r="E122" s="139"/>
    </row>
    <row r="123" ht="12.75">
      <c r="E123" s="139"/>
    </row>
    <row r="124" ht="12.75">
      <c r="E124" s="139"/>
    </row>
    <row r="125" ht="12.75">
      <c r="E125" s="139"/>
    </row>
    <row r="126" ht="12.75">
      <c r="E126" s="139"/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  <row r="135" ht="12.75">
      <c r="E135" s="139"/>
    </row>
    <row r="136" ht="12.75">
      <c r="E136" s="139"/>
    </row>
    <row r="137" ht="12.75">
      <c r="E137" s="139"/>
    </row>
    <row r="138" ht="12.75">
      <c r="E138" s="139"/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spans="1:2" ht="12.75">
      <c r="A145" s="186"/>
      <c r="B145" s="186"/>
    </row>
    <row r="146" spans="1:7" ht="12.75">
      <c r="A146" s="185"/>
      <c r="B146" s="185"/>
      <c r="C146" s="188"/>
      <c r="D146" s="188"/>
      <c r="E146" s="189"/>
      <c r="F146" s="188"/>
      <c r="G146" s="190"/>
    </row>
    <row r="147" spans="1:7" ht="12.75">
      <c r="A147" s="191"/>
      <c r="B147" s="191"/>
      <c r="C147" s="185"/>
      <c r="D147" s="185"/>
      <c r="E147" s="192"/>
      <c r="F147" s="185"/>
      <c r="G147" s="185"/>
    </row>
    <row r="148" spans="1:7" ht="12.75">
      <c r="A148" s="185"/>
      <c r="B148" s="185"/>
      <c r="C148" s="185"/>
      <c r="D148" s="185"/>
      <c r="E148" s="192"/>
      <c r="F148" s="185"/>
      <c r="G148" s="185"/>
    </row>
    <row r="149" spans="1:7" ht="12.75">
      <c r="A149" s="185"/>
      <c r="B149" s="185"/>
      <c r="C149" s="185"/>
      <c r="D149" s="185"/>
      <c r="E149" s="192"/>
      <c r="F149" s="185"/>
      <c r="G149" s="185"/>
    </row>
    <row r="150" spans="1:7" ht="12.75">
      <c r="A150" s="185"/>
      <c r="B150" s="185"/>
      <c r="C150" s="185"/>
      <c r="D150" s="185"/>
      <c r="E150" s="192"/>
      <c r="F150" s="185"/>
      <c r="G150" s="185"/>
    </row>
    <row r="151" spans="1:7" ht="12.75">
      <c r="A151" s="185"/>
      <c r="B151" s="185"/>
      <c r="C151" s="185"/>
      <c r="D151" s="185"/>
      <c r="E151" s="192"/>
      <c r="F151" s="185"/>
      <c r="G151" s="185"/>
    </row>
    <row r="152" spans="1:7" ht="12.75">
      <c r="A152" s="185"/>
      <c r="B152" s="185"/>
      <c r="C152" s="185"/>
      <c r="D152" s="185"/>
      <c r="E152" s="192"/>
      <c r="F152" s="185"/>
      <c r="G152" s="185"/>
    </row>
    <row r="153" spans="1:7" ht="12.75">
      <c r="A153" s="185"/>
      <c r="B153" s="185"/>
      <c r="C153" s="185"/>
      <c r="D153" s="185"/>
      <c r="E153" s="192"/>
      <c r="F153" s="185"/>
      <c r="G153" s="185"/>
    </row>
    <row r="154" spans="1:7" ht="12.75">
      <c r="A154" s="185"/>
      <c r="B154" s="185"/>
      <c r="C154" s="185"/>
      <c r="D154" s="185"/>
      <c r="E154" s="192"/>
      <c r="F154" s="185"/>
      <c r="G154" s="185"/>
    </row>
    <row r="155" spans="1:7" ht="12.75">
      <c r="A155" s="185"/>
      <c r="B155" s="185"/>
      <c r="C155" s="185"/>
      <c r="D155" s="185"/>
      <c r="E155" s="192"/>
      <c r="F155" s="185"/>
      <c r="G155" s="185"/>
    </row>
    <row r="156" spans="1:7" ht="12.75">
      <c r="A156" s="185"/>
      <c r="B156" s="185"/>
      <c r="C156" s="185"/>
      <c r="D156" s="185"/>
      <c r="E156" s="192"/>
      <c r="F156" s="185"/>
      <c r="G156" s="185"/>
    </row>
    <row r="157" spans="1:7" ht="12.75">
      <c r="A157" s="185"/>
      <c r="B157" s="185"/>
      <c r="C157" s="185"/>
      <c r="D157" s="185"/>
      <c r="E157" s="192"/>
      <c r="F157" s="185"/>
      <c r="G157" s="185"/>
    </row>
    <row r="158" spans="1:7" ht="12.75">
      <c r="A158" s="185"/>
      <c r="B158" s="185"/>
      <c r="C158" s="185"/>
      <c r="D158" s="185"/>
      <c r="E158" s="192"/>
      <c r="F158" s="185"/>
      <c r="G158" s="185"/>
    </row>
    <row r="159" spans="1:7" ht="12.75">
      <c r="A159" s="185"/>
      <c r="B159" s="185"/>
      <c r="C159" s="185"/>
      <c r="D159" s="185"/>
      <c r="E159" s="192"/>
      <c r="F159" s="185"/>
      <c r="G159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2018-09-18T05:10:51Z</dcterms:created>
  <dcterms:modified xsi:type="dcterms:W3CDTF">2018-09-18T05:12:00Z</dcterms:modified>
  <cp:category/>
  <cp:version/>
  <cp:contentType/>
  <cp:contentStatus/>
</cp:coreProperties>
</file>