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L:\Zakázky - Realizace\Frýdek-Místek - 2. ZŠ Jana Čapka - Tělocvična\02_Projekce\2_DPS\D.1.4.3_MaR\2024_09_25\"/>
    </mc:Choice>
  </mc:AlternateContent>
  <xr:revisionPtr revIDLastSave="0" documentId="13_ncr:1_{40AD0083-8DF9-4683-82A0-D09F0D94036C}" xr6:coauthVersionLast="47" xr6:coauthVersionMax="47" xr10:uidLastSave="{00000000-0000-0000-0000-000000000000}"/>
  <bookViews>
    <workbookView xWindow="-28920" yWindow="-120" windowWidth="29040" windowHeight="17640" activeTab="2" xr2:uid="{4407C7E0-6AFE-40DC-85C4-0DA929467DBF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I95" i="2"/>
  <c r="H95" i="2"/>
  <c r="I94" i="2"/>
  <c r="H94" i="2"/>
  <c r="F94" i="2"/>
  <c r="I91" i="2"/>
  <c r="H91" i="2"/>
  <c r="F91" i="2"/>
  <c r="I89" i="2"/>
  <c r="H89" i="2"/>
  <c r="F89" i="2"/>
  <c r="I87" i="2"/>
  <c r="H87" i="2"/>
  <c r="F87" i="2"/>
  <c r="I86" i="2"/>
  <c r="H86" i="2"/>
  <c r="F86" i="2"/>
  <c r="I85" i="2"/>
  <c r="H85" i="2"/>
  <c r="F85" i="2"/>
  <c r="I84" i="2"/>
  <c r="H84" i="2"/>
  <c r="J84" i="2"/>
  <c r="I83" i="2"/>
  <c r="H83" i="2"/>
  <c r="F83" i="2"/>
  <c r="I82" i="2"/>
  <c r="H82" i="2"/>
  <c r="F82" i="2"/>
  <c r="I81" i="2"/>
  <c r="H81" i="2"/>
  <c r="F81" i="2"/>
  <c r="I80" i="2"/>
  <c r="H80" i="2"/>
  <c r="I74" i="2"/>
  <c r="H74" i="2"/>
  <c r="F74" i="2"/>
  <c r="I73" i="2"/>
  <c r="H73" i="2"/>
  <c r="F73" i="2"/>
  <c r="J73" i="2" s="1"/>
  <c r="I72" i="2"/>
  <c r="H72" i="2"/>
  <c r="F72" i="2"/>
  <c r="I70" i="2"/>
  <c r="H70" i="2"/>
  <c r="F70" i="2"/>
  <c r="I68" i="2"/>
  <c r="H68" i="2"/>
  <c r="F68" i="2"/>
  <c r="I66" i="2"/>
  <c r="H66" i="2"/>
  <c r="F66" i="2"/>
  <c r="I65" i="2"/>
  <c r="H65" i="2"/>
  <c r="F65" i="2"/>
  <c r="I63" i="2"/>
  <c r="H63" i="2"/>
  <c r="F63" i="2"/>
  <c r="I61" i="2"/>
  <c r="H61" i="2"/>
  <c r="F61" i="2"/>
  <c r="I60" i="2"/>
  <c r="H60" i="2"/>
  <c r="F60" i="2"/>
  <c r="I58" i="2"/>
  <c r="H58" i="2"/>
  <c r="F58" i="2"/>
  <c r="I52" i="2"/>
  <c r="H52" i="2"/>
  <c r="F52" i="2"/>
  <c r="I51" i="2"/>
  <c r="H51" i="2"/>
  <c r="F51" i="2"/>
  <c r="J51" i="2" s="1"/>
  <c r="I50" i="2"/>
  <c r="H50" i="2"/>
  <c r="F50" i="2"/>
  <c r="J50" i="2" s="1"/>
  <c r="I49" i="2"/>
  <c r="H49" i="2"/>
  <c r="F49" i="2"/>
  <c r="J49" i="2" s="1"/>
  <c r="I48" i="2"/>
  <c r="H48" i="2"/>
  <c r="F48" i="2"/>
  <c r="J48" i="2" s="1"/>
  <c r="I43" i="2"/>
  <c r="H43" i="2"/>
  <c r="F43" i="2"/>
  <c r="J43" i="2" s="1"/>
  <c r="I42" i="2"/>
  <c r="H42" i="2"/>
  <c r="F42" i="2"/>
  <c r="I41" i="2"/>
  <c r="H41" i="2"/>
  <c r="F41" i="2"/>
  <c r="I40" i="2"/>
  <c r="H40" i="2"/>
  <c r="F40" i="2"/>
  <c r="I39" i="2"/>
  <c r="H39" i="2"/>
  <c r="F39" i="2"/>
  <c r="I37" i="2"/>
  <c r="H37" i="2"/>
  <c r="F37" i="2"/>
  <c r="I35" i="2"/>
  <c r="H35" i="2"/>
  <c r="F35" i="2"/>
  <c r="I32" i="2"/>
  <c r="H32" i="2"/>
  <c r="F32" i="2"/>
  <c r="I26" i="2"/>
  <c r="F26" i="2"/>
  <c r="J26" i="2" s="1"/>
  <c r="I25" i="2"/>
  <c r="H25" i="2"/>
  <c r="F25" i="2"/>
  <c r="I24" i="2"/>
  <c r="H24" i="2"/>
  <c r="F24" i="2"/>
  <c r="J24" i="2" s="1"/>
  <c r="I23" i="2"/>
  <c r="H23" i="2"/>
  <c r="F23" i="2"/>
  <c r="I22" i="2"/>
  <c r="H22" i="2"/>
  <c r="F22" i="2"/>
  <c r="J22" i="2" s="1"/>
  <c r="I21" i="2"/>
  <c r="H21" i="2"/>
  <c r="F21" i="2"/>
  <c r="J21" i="2" s="1"/>
  <c r="I20" i="2"/>
  <c r="H20" i="2"/>
  <c r="F20" i="2"/>
  <c r="J20" i="2" s="1"/>
  <c r="I19" i="2"/>
  <c r="H19" i="2"/>
  <c r="F19" i="2"/>
  <c r="J19" i="2" s="1"/>
  <c r="I18" i="2"/>
  <c r="H18" i="2"/>
  <c r="F18" i="2"/>
  <c r="I16" i="2"/>
  <c r="H16" i="2"/>
  <c r="F16" i="2"/>
  <c r="J16" i="2" s="1"/>
  <c r="I15" i="2"/>
  <c r="H15" i="2"/>
  <c r="F15" i="2"/>
  <c r="I14" i="2"/>
  <c r="H14" i="2"/>
  <c r="F14" i="2"/>
  <c r="I9" i="2"/>
  <c r="H9" i="2"/>
  <c r="F9" i="2"/>
  <c r="J9" i="2" s="1"/>
  <c r="I8" i="2"/>
  <c r="H8" i="2"/>
  <c r="F8" i="2"/>
  <c r="J8" i="2" s="1"/>
  <c r="I7" i="2"/>
  <c r="H7" i="2"/>
  <c r="H10" i="2" s="1"/>
  <c r="F7" i="2"/>
  <c r="I6" i="2"/>
  <c r="H6" i="2"/>
  <c r="F6" i="2"/>
  <c r="J6" i="2" s="1"/>
  <c r="I4" i="2"/>
  <c r="H4" i="2"/>
  <c r="F4" i="2"/>
  <c r="J4" i="2" s="1"/>
  <c r="J91" i="2" l="1"/>
  <c r="J89" i="2"/>
  <c r="J87" i="2"/>
  <c r="J83" i="2"/>
  <c r="J82" i="2"/>
  <c r="J70" i="2"/>
  <c r="J68" i="2"/>
  <c r="J66" i="2"/>
  <c r="J65" i="2"/>
  <c r="J63" i="2"/>
  <c r="J61" i="2"/>
  <c r="J60" i="2"/>
  <c r="J58" i="2"/>
  <c r="J52" i="2"/>
  <c r="J42" i="2"/>
  <c r="J41" i="2"/>
  <c r="J40" i="2"/>
  <c r="J39" i="2"/>
  <c r="J37" i="2"/>
  <c r="J35" i="2"/>
  <c r="J18" i="2"/>
  <c r="H44" i="2"/>
  <c r="C34" i="3" s="1"/>
  <c r="F53" i="2"/>
  <c r="B35" i="3" s="1"/>
  <c r="J15" i="2"/>
  <c r="H53" i="2"/>
  <c r="C35" i="3" s="1"/>
  <c r="J72" i="2"/>
  <c r="J94" i="2"/>
  <c r="F44" i="2"/>
  <c r="B34" i="3" s="1"/>
  <c r="H27" i="2"/>
  <c r="C33" i="3" s="1"/>
  <c r="J85" i="2"/>
  <c r="H96" i="2"/>
  <c r="C37" i="3" s="1"/>
  <c r="F96" i="2"/>
  <c r="B37" i="3" s="1"/>
  <c r="H75" i="2"/>
  <c r="C36" i="3" s="1"/>
  <c r="J74" i="2"/>
  <c r="F27" i="2"/>
  <c r="B33" i="3" s="1"/>
  <c r="J23" i="2"/>
  <c r="J95" i="2"/>
  <c r="J7" i="2"/>
  <c r="J10" i="2" s="1"/>
  <c r="J25" i="2"/>
  <c r="J86" i="2"/>
  <c r="J53" i="2"/>
  <c r="J32" i="2"/>
  <c r="J81" i="2"/>
  <c r="J80" i="2"/>
  <c r="F10" i="2"/>
  <c r="C32" i="3"/>
  <c r="J14" i="2"/>
  <c r="F75" i="2"/>
  <c r="B36" i="3" s="1"/>
  <c r="J44" i="2" l="1"/>
  <c r="J75" i="2"/>
  <c r="C6" i="3"/>
  <c r="J27" i="2"/>
  <c r="B32" i="3"/>
  <c r="B3" i="3"/>
  <c r="C5" i="3"/>
  <c r="J96" i="2"/>
  <c r="C8" i="3" l="1"/>
  <c r="B4" i="3"/>
  <c r="B7" i="3" s="1"/>
  <c r="C4" i="3"/>
  <c r="C7" i="3" s="1"/>
  <c r="C12" i="3" l="1"/>
  <c r="C19" i="3" s="1"/>
  <c r="B12" i="3"/>
  <c r="C15" i="3"/>
  <c r="C20" i="3" l="1"/>
  <c r="C21" i="3" s="1"/>
  <c r="C13" i="3"/>
  <c r="C14" i="3"/>
  <c r="C16" i="3" l="1"/>
  <c r="C22" i="3" s="1"/>
  <c r="C24" i="3" s="1"/>
  <c r="B25" i="3" s="1"/>
  <c r="C25" i="3" s="1"/>
  <c r="C27" i="3" s="1"/>
  <c r="C29" i="3" l="1"/>
  <c r="C30" i="3"/>
</calcChain>
</file>

<file path=xl/sharedStrings.xml><?xml version="1.0" encoding="utf-8"?>
<sst xmlns="http://schemas.openxmlformats.org/spreadsheetml/2006/main" count="404" uniqueCount="223">
  <si>
    <t>Název</t>
  </si>
  <si>
    <t>Hodnota</t>
  </si>
  <si>
    <t>Nadpis rekapitulace</t>
  </si>
  <si>
    <t>Seznam prací a dodávek elektrotechnických zařízení</t>
  </si>
  <si>
    <t>Akce</t>
  </si>
  <si>
    <t>Zpracování PD - ZŠ F-M, ul. J. Čapka 2555- tělocvična II.</t>
  </si>
  <si>
    <t/>
  </si>
  <si>
    <t>SO-02 TĚLOCVIČNA</t>
  </si>
  <si>
    <t>Projekt</t>
  </si>
  <si>
    <t>D.1.4.3 Měření a regulace</t>
  </si>
  <si>
    <t>Investor</t>
  </si>
  <si>
    <t>Z. č.</t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</si>
  <si>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</si>
  <si>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</si>
  <si>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</si>
  <si>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</si>
  <si>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</si>
  <si>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</si>
  <si>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</si>
  <si>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</si>
  <si>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</si>
  <si>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</si>
  <si>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</si>
  <si>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</si>
  <si>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</si>
  <si>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</si>
  <si>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</si>
  <si>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</si>
  <si>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</si>
  <si>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</si>
  <si>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</si>
  <si>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</si>
  <si>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</si>
  <si>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</si>
  <si>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</si>
  <si>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</si>
  <si>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</si>
  <si>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</si>
  <si>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</si>
  <si>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</si>
  <si>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</si>
  <si>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</si>
  <si>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</si>
  <si>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</si>
  <si>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</si>
  <si>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</si>
  <si>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</si>
  <si>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</si>
  <si>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</si>
  <si>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</si>
  <si>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</si>
  <si>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</si>
  <si>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</si>
  <si>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</si>
  <si>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</si>
  <si>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</si>
  <si>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řídícího systému</t>
  </si>
  <si>
    <t>ŘÍDICÍ TERMINÁLY / PROGRAMOVATELNÉ REGULÁTORY</t>
  </si>
  <si>
    <t>1</t>
  </si>
  <si>
    <t>Dispjej TFT, 800x480 bodů, 7", dotyk., 2x RS485, Ethernet, SD, webserver</t>
  </si>
  <si>
    <t>ks</t>
  </si>
  <si>
    <t>ROZŠIŘUJÍCÍ V/V MODULY - PROTOKOL MODBUS</t>
  </si>
  <si>
    <t>2</t>
  </si>
  <si>
    <t>AI12 12x analog IN 0-5V, 0-10V, 0-20mA, Ni1000, 12 bitů</t>
  </si>
  <si>
    <t>3</t>
  </si>
  <si>
    <t>AI8AO8 8xanalogový vstup, 8xanalogový  výstup 0-10V</t>
  </si>
  <si>
    <t>4</t>
  </si>
  <si>
    <t>DO21 21x digital OUT 24V ss, 500mA, galv. oddělení</t>
  </si>
  <si>
    <t>5</t>
  </si>
  <si>
    <t>DI24 24x digital IN 24V ss/st, galv. oddělení</t>
  </si>
  <si>
    <t>Dodávky řídícího systému - celkem</t>
  </si>
  <si>
    <t>Dodávky rozvaděče DT1</t>
  </si>
  <si>
    <t>6</t>
  </si>
  <si>
    <t>Rozvaděč ocelovlechový 1200x800x300 s MD</t>
  </si>
  <si>
    <t>7</t>
  </si>
  <si>
    <t>Hlavní vypínač 32A/1</t>
  </si>
  <si>
    <t>8</t>
  </si>
  <si>
    <t>LTE-6B-1 Jistič, In 6 A, Ue AC 230/400 V / DC 72 V, charakteristika B, 1pól, Icn 6 kA</t>
  </si>
  <si>
    <t>Spínané napájecí zdroje v provedení na DIN lištu pro MŘJ, ventily, servopohony</t>
  </si>
  <si>
    <t>9</t>
  </si>
  <si>
    <t>Spínaný zdroj MW 60W/24V DC</t>
  </si>
  <si>
    <t>10</t>
  </si>
  <si>
    <t>Bezpečnostní ochranný transformátor 400 V/24 V, 160 VA</t>
  </si>
  <si>
    <t>11</t>
  </si>
  <si>
    <t xml:space="preserve"> Instalační LED signálka červená, 12-24 V AC/DC</t>
  </si>
  <si>
    <t xml:space="preserve"> Akustický hlásič - pouzdro</t>
  </si>
  <si>
    <t>13</t>
  </si>
  <si>
    <t>Zvukový modul 18-30VAC/DC,trvalý tón</t>
  </si>
  <si>
    <t>14</t>
  </si>
  <si>
    <t>Svorka pro pojistku</t>
  </si>
  <si>
    <t>15</t>
  </si>
  <si>
    <t>Svorka řadová</t>
  </si>
  <si>
    <t>16</t>
  </si>
  <si>
    <t>Pomocný montážní materiál</t>
  </si>
  <si>
    <t>17</t>
  </si>
  <si>
    <t>Výroba, zkoušky, atesty</t>
  </si>
  <si>
    <t>hod</t>
  </si>
  <si>
    <t>Dodávky rozvaděče DT1 - celkem</t>
  </si>
  <si>
    <t>Dodávky polních přístrojů</t>
  </si>
  <si>
    <t>ODPOROVÝ   SNÍMAČ   TEPLOTY PROSTOROVÝ - VENKOVNÍ, Rozsah -30až+100°C,  Krytí IP65, typ:</t>
  </si>
  <si>
    <t>18</t>
  </si>
  <si>
    <t xml:space="preserve"> Ni1000/5000</t>
  </si>
  <si>
    <t xml:space="preserve">Snímač teploty se stonkem a plastovou hlavicí, Krytí  IP65, Měřicí rozsah: −30 až 150 °C. </t>
  </si>
  <si>
    <t xml:space="preserve">Vhodný pro kontaktní měření teploty kapalných a plynných látek. Součástí je středový plastový držák. Kombinace je pak vhodná pro klimatizační kanály. </t>
  </si>
  <si>
    <t>19</t>
  </si>
  <si>
    <t xml:space="preserve">Délka nerezového stonku l=120 mm, čidlo - Ni1000/5000. </t>
  </si>
  <si>
    <t>ODPOROVÝ  SNÍMAČ  TEPLOTY PŘÍLOŽNÝ S HLAVICÍ, Krytí IP65, Měř.rozsah: -30 až 130°C</t>
  </si>
  <si>
    <t>20</t>
  </si>
  <si>
    <t>Ni1000/5000</t>
  </si>
  <si>
    <t>SNÍMAČ TLAKU KAPALIN</t>
  </si>
  <si>
    <t>Snímač tlaku 24VAC, 0-10VDC, 8bar</t>
  </si>
  <si>
    <t>22</t>
  </si>
  <si>
    <t>Termostat jímkový/příložný 0-90°C</t>
  </si>
  <si>
    <t>23</t>
  </si>
  <si>
    <t>Snímač zaplavení vč. sond</t>
  </si>
  <si>
    <t>24</t>
  </si>
  <si>
    <t>Pohon reg. ventilu - zapojení</t>
  </si>
  <si>
    <t>25</t>
  </si>
  <si>
    <t>Čerpadlo - zapojení</t>
  </si>
  <si>
    <t>Dodávky polních přístrojů - celkem</t>
  </si>
  <si>
    <t>Dodávky dispečerské pracoviště</t>
  </si>
  <si>
    <t>26</t>
  </si>
  <si>
    <t xml:space="preserve">Počítač Intel Core i7 12700 Alder Lake 4.9 GHz, Intel UHD Graphics 770, RAM 16GB DDR4, SSD 1000 GB, Bez mechaniky, Wi-Fi, VGA D-SUB, HDMI a DisplayPort, 2× USB 3.2, 4× USB 2.0, typ skříně: Midi Tower, Windows 11 Home </t>
  </si>
  <si>
    <t>27</t>
  </si>
  <si>
    <t xml:space="preserve">Monitor - IPS, Full HD, 1920 × 1080 (16:9), 100 Hz, antireflexní displej, 6 bit, 5 ms Bez synchronizace obrazu, nastavitelná výška, pivot, reproduktory, HDMI, VESA </t>
  </si>
  <si>
    <t>28</t>
  </si>
  <si>
    <t>Myš + klávesnice</t>
  </si>
  <si>
    <t>29</t>
  </si>
  <si>
    <t xml:space="preserve">Grafický program tvorbu i provozování informačních a řídicích programů na všech aktivně používaných desktopových i serverových verzích Microsoft Windows pro měření a regulaci. S plnou konektivitou v TCP/IP sítích, s oevřenými protokoly Modbus TCP/IP </t>
  </si>
  <si>
    <t>30</t>
  </si>
  <si>
    <t>Instalace PC, nastavení IP adres</t>
  </si>
  <si>
    <t>Dodávky dispečerské pracoviště - celkem</t>
  </si>
  <si>
    <t>Montážní materiál a práce</t>
  </si>
  <si>
    <t>KABELOVÝ DRÁTOVÝ ŽLAB  VČ. DÍLŮ A PŘÍSLUŠENSTVÍ, ŽÁROVÝ ZINEK</t>
  </si>
  <si>
    <t>31</t>
  </si>
  <si>
    <t xml:space="preserve">100/50 </t>
  </si>
  <si>
    <t>m</t>
  </si>
  <si>
    <t>TRUBKA OHEBNÁ STŘEDNÍ MECHANICKÁ O   DOLNOST</t>
  </si>
  <si>
    <t>32</t>
  </si>
  <si>
    <t>d 16  mm, pevně</t>
  </si>
  <si>
    <t>33</t>
  </si>
  <si>
    <t>d 20  mm, pevně</t>
  </si>
  <si>
    <t>TRUBKA TUHÁ STŘEDNÍ MECHANICKÁ ODOLNOST ŠEDÁ</t>
  </si>
  <si>
    <t>34</t>
  </si>
  <si>
    <t>SDĚLOVACÍ KABEL</t>
  </si>
  <si>
    <t>35</t>
  </si>
  <si>
    <t>J-Y(St)Y 1x2x0,8 , pevně</t>
  </si>
  <si>
    <t>36</t>
  </si>
  <si>
    <t>J-Y(St)Y 2x2x0,8 , pevně</t>
  </si>
  <si>
    <t>KABEL SILOVÝ,IZOLACE PVC</t>
  </si>
  <si>
    <t>37</t>
  </si>
  <si>
    <t>CYKY-J 3x1,5 , pevně</t>
  </si>
  <si>
    <t>VODIČ PRO POSPOJOVÁNÍ</t>
  </si>
  <si>
    <t>38</t>
  </si>
  <si>
    <t>CY6 Žlutozelený, pevně</t>
  </si>
  <si>
    <t>SVORKA UZEMŇOVACÍ</t>
  </si>
  <si>
    <t>39</t>
  </si>
  <si>
    <t>ZSA16 na potrubí</t>
  </si>
  <si>
    <t>40</t>
  </si>
  <si>
    <t>Cu pás.ZS16 20x500x0,5 mm</t>
  </si>
  <si>
    <t>41</t>
  </si>
  <si>
    <t>Podružný materiál</t>
  </si>
  <si>
    <t>Montážní materiál a práce - celkem</t>
  </si>
  <si>
    <t>HZS</t>
  </si>
  <si>
    <t>HODINOVE ZUCTOVACI SAZBY</t>
  </si>
  <si>
    <t>42</t>
  </si>
  <si>
    <t>Výrobní dokumentace rozvaděče</t>
  </si>
  <si>
    <t>43</t>
  </si>
  <si>
    <t>Programování DDC regulátoru</t>
  </si>
  <si>
    <t>44</t>
  </si>
  <si>
    <t>Vizualizace dat na webserveru</t>
  </si>
  <si>
    <t>45</t>
  </si>
  <si>
    <t>Komunikace modbus - nastavení</t>
  </si>
  <si>
    <t>46</t>
  </si>
  <si>
    <t>Grafická obrazovka dispečerské stanice</t>
  </si>
  <si>
    <t>47</t>
  </si>
  <si>
    <t xml:space="preserve"> Zkusebni provoz</t>
  </si>
  <si>
    <t>48</t>
  </si>
  <si>
    <t xml:space="preserve"> Zauceni obsluhy</t>
  </si>
  <si>
    <t>49</t>
  </si>
  <si>
    <t xml:space="preserve"> Priprava ke komplexni zkousce</t>
  </si>
  <si>
    <t>SPOLUPRACE S DODAVATELEM PRI</t>
  </si>
  <si>
    <t>50</t>
  </si>
  <si>
    <t xml:space="preserve"> zapojovani a zkouskach</t>
  </si>
  <si>
    <t>KOORDINACE POSTUPU PRACI</t>
  </si>
  <si>
    <t>51</t>
  </si>
  <si>
    <t xml:space="preserve"> S ostatnimi profesemi</t>
  </si>
  <si>
    <t>PROVEDENI REVIZNICH ZKOUSEK</t>
  </si>
  <si>
    <t>DLE ČSN 33 2000-6 ed.2</t>
  </si>
  <si>
    <t>52</t>
  </si>
  <si>
    <t xml:space="preserve"> Revizni technik</t>
  </si>
  <si>
    <t>53</t>
  </si>
  <si>
    <t>Dokumentace skutečného provedení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</si>
  <si>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</si>
  <si>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</si>
  <si>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</si>
  <si>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</si>
  <si>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</si>
  <si>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</si>
  <si>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</si>
  <si>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</si>
  <si>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</si>
  <si>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</si>
  <si>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</si>
  <si>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</si>
  <si>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</si>
  <si>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</si>
  <si>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</si>
  <si>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</si>
  <si>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</si>
  <si>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</si>
  <si>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</si>
  <si>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</si>
  <si>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</si>
  <si>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</si>
  <si>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</si>
  <si>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</si>
  <si>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</si>
  <si>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</si>
  <si>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</si>
  <si>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Roční nárůst cen 0,00%</t>
  </si>
  <si>
    <t>Součty odstavců</t>
  </si>
  <si>
    <t>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</si>
</sst>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2C502-B6CE-4F70-8144-D88B9AC65EB1}">
  <dimension ref="A1:B34"/>
  <sheetViews>
    <sheetView workbookViewId="0">
      <selection activeCell="B13" sqref="B13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6</v>
      </c>
    </row>
    <row r="7" spans="1:2">
      <c r="A7" s="2" t="s">
        <v>11</v>
      </c>
      <c r="B7" s="4" t="s">
        <v>6</v>
      </c>
    </row>
    <row r="8" spans="1:2">
      <c r="A8" s="2" t="s">
        <v>12</v>
      </c>
      <c r="B8" s="4" t="s">
        <v>6</v>
      </c>
    </row>
    <row r="9" spans="1:2">
      <c r="A9" s="2" t="s">
        <v>13</v>
      </c>
      <c r="B9" s="4" t="s">
        <v>6</v>
      </c>
    </row>
    <row r="10" spans="1:2">
      <c r="A10" s="2" t="s">
        <v>14</v>
      </c>
      <c r="B10" s="4" t="s">
        <v>15</v>
      </c>
    </row>
    <row r="11" spans="1:2">
      <c r="A11" s="2" t="s">
        <v>16</v>
      </c>
      <c r="B11" s="4" t="s">
        <v>6</v>
      </c>
    </row>
    <row r="12" spans="1:2">
      <c r="A12" s="2" t="s">
        <v>17</v>
      </c>
      <c r="B12" s="4" t="s">
        <v>222</v>
      </c>
    </row>
    <row r="13" spans="1:2">
      <c r="A13" s="2" t="s">
        <v>18</v>
      </c>
      <c r="B13" s="4" t="s">
        <v>6</v>
      </c>
    </row>
    <row r="14" spans="1:2">
      <c r="A14" s="2" t="s">
        <v>19</v>
      </c>
      <c r="B14" s="4" t="s">
        <v>6</v>
      </c>
    </row>
    <row r="15" spans="1:2">
      <c r="A15" s="2" t="s">
        <v>20</v>
      </c>
      <c r="B15" s="4" t="s">
        <v>21</v>
      </c>
    </row>
    <row r="16" spans="1:2">
      <c r="A16" s="2" t="s">
        <v>6</v>
      </c>
      <c r="B16" s="5" t="s">
        <v>6</v>
      </c>
    </row>
    <row r="17" spans="1:2">
      <c r="A17" s="2" t="s">
        <v>22</v>
      </c>
      <c r="B17" s="6" t="s">
        <v>23</v>
      </c>
    </row>
    <row r="18" spans="1:2">
      <c r="A18" s="2" t="s">
        <v>24</v>
      </c>
      <c r="B18" s="6" t="s">
        <v>25</v>
      </c>
    </row>
    <row r="19" spans="1:2">
      <c r="A19" s="2" t="s">
        <v>26</v>
      </c>
      <c r="B19" s="6" t="s">
        <v>27</v>
      </c>
    </row>
    <row r="20" spans="1:2">
      <c r="A20" s="2" t="s">
        <v>28</v>
      </c>
      <c r="B20" s="6" t="s">
        <v>29</v>
      </c>
    </row>
    <row r="21" spans="1:2">
      <c r="A21" s="2" t="s">
        <v>30</v>
      </c>
      <c r="B21" s="6" t="s">
        <v>29</v>
      </c>
    </row>
    <row r="22" spans="1:2">
      <c r="A22" s="2" t="s">
        <v>31</v>
      </c>
      <c r="B22" s="6" t="s">
        <v>29</v>
      </c>
    </row>
    <row r="23" spans="1:2">
      <c r="A23" s="2" t="s">
        <v>32</v>
      </c>
      <c r="B23" s="6" t="s">
        <v>29</v>
      </c>
    </row>
    <row r="24" spans="1:2">
      <c r="A24" s="2" t="s">
        <v>33</v>
      </c>
      <c r="B24" s="6" t="s">
        <v>29</v>
      </c>
    </row>
    <row r="25" spans="1:2">
      <c r="A25" s="2" t="s">
        <v>34</v>
      </c>
      <c r="B25" s="6" t="s">
        <v>29</v>
      </c>
    </row>
    <row r="26" spans="1:2">
      <c r="A26" s="2" t="s">
        <v>35</v>
      </c>
      <c r="B26" s="6" t="s">
        <v>29</v>
      </c>
    </row>
    <row r="27" spans="1:2">
      <c r="A27" s="2" t="s">
        <v>36</v>
      </c>
      <c r="B27" s="6" t="s">
        <v>37</v>
      </c>
    </row>
    <row r="28" spans="1:2">
      <c r="A28" s="2" t="s">
        <v>38</v>
      </c>
      <c r="B28" s="6" t="s">
        <v>29</v>
      </c>
    </row>
    <row r="29" spans="1:2">
      <c r="A29" s="2" t="s">
        <v>39</v>
      </c>
      <c r="B29" s="6" t="s">
        <v>29</v>
      </c>
    </row>
    <row r="30" spans="1:2">
      <c r="A30" s="2" t="s">
        <v>40</v>
      </c>
      <c r="B30" s="6" t="s">
        <v>29</v>
      </c>
    </row>
    <row r="31" spans="1:2">
      <c r="A31" s="2" t="s">
        <v>41</v>
      </c>
      <c r="B31" s="6" t="s">
        <v>29</v>
      </c>
    </row>
    <row r="32" spans="1:2" ht="24.75">
      <c r="A32" s="7" t="s">
        <v>42</v>
      </c>
      <c r="B32" s="6" t="s">
        <v>43</v>
      </c>
    </row>
    <row r="33" spans="1:2">
      <c r="A33" s="2" t="s">
        <v>44</v>
      </c>
      <c r="B33" s="6" t="s">
        <v>45</v>
      </c>
    </row>
    <row r="34" spans="1:2">
      <c r="A34" s="1" t="s">
        <v>46</v>
      </c>
      <c r="B34" s="1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699D4-3A06-47AF-BCC8-BE687D936D77}">
  <dimension ref="A1:C38"/>
  <sheetViews>
    <sheetView topLeftCell="A5" workbookViewId="0">
      <selection activeCell="H35" sqref="H35"/>
    </sheetView>
  </sheetViews>
  <sheetFormatPr defaultRowHeight="15"/>
  <cols>
    <col min="1" max="1" width="39.28515625" style="1" bestFit="1" customWidth="1"/>
    <col min="2" max="2" width="15" style="8" bestFit="1" customWidth="1"/>
    <col min="3" max="3" width="11.28515625" style="8" bestFit="1" customWidth="1"/>
  </cols>
  <sheetData>
    <row r="1" spans="1:3">
      <c r="A1" s="2" t="s">
        <v>0</v>
      </c>
      <c r="B1" s="9" t="s">
        <v>194</v>
      </c>
      <c r="C1" s="9" t="s">
        <v>195</v>
      </c>
    </row>
    <row r="2" spans="1:3">
      <c r="A2" s="4" t="s">
        <v>196</v>
      </c>
      <c r="B2" s="17"/>
      <c r="C2" s="17"/>
    </row>
    <row r="3" spans="1:3">
      <c r="A3" s="5" t="s">
        <v>197</v>
      </c>
      <c r="B3" s="13">
        <f>(Rozpočet!F10+Rozpočet!F27+Rozpočet!F44+Rozpočet!F53)</f>
        <v>0</v>
      </c>
      <c r="C3" s="13"/>
    </row>
    <row r="4" spans="1:3">
      <c r="A4" s="5" t="s">
        <v>198</v>
      </c>
      <c r="B4" s="13">
        <f>B3 * Parametry!B17 / 100</f>
        <v>0</v>
      </c>
      <c r="C4" s="13">
        <f>B3 * Parametry!B18 / 100</f>
        <v>0</v>
      </c>
    </row>
    <row r="5" spans="1:3">
      <c r="A5" s="5" t="s">
        <v>199</v>
      </c>
      <c r="B5" s="13"/>
      <c r="C5" s="13">
        <f>(Rozpočet!F96) + (Rozpočet!F75)</f>
        <v>0</v>
      </c>
    </row>
    <row r="6" spans="1:3">
      <c r="A6" s="5" t="s">
        <v>200</v>
      </c>
      <c r="B6" s="13"/>
      <c r="C6" s="13">
        <f>(Rozpočet!H10+Rozpočet!H27+Rozpočet!H44+Rozpočet!H53) + (Rozpočet!H96) + (Rozpočet!H75)</f>
        <v>0</v>
      </c>
    </row>
    <row r="7" spans="1:3">
      <c r="A7" s="6" t="s">
        <v>201</v>
      </c>
      <c r="B7" s="18">
        <f>B3 + B4</f>
        <v>0</v>
      </c>
      <c r="C7" s="18">
        <f>C3 + C4 + C5 + C6</f>
        <v>0</v>
      </c>
    </row>
    <row r="8" spans="1:3">
      <c r="A8" s="5" t="s">
        <v>202</v>
      </c>
      <c r="B8" s="13"/>
      <c r="C8" s="13">
        <f>(C5 + C6) * Parametry!B19 / 100</f>
        <v>0</v>
      </c>
    </row>
    <row r="9" spans="1:3">
      <c r="A9" s="5" t="s">
        <v>203</v>
      </c>
      <c r="B9" s="13"/>
      <c r="C9" s="13">
        <f>0 + 0</f>
        <v>0</v>
      </c>
    </row>
    <row r="10" spans="1:3">
      <c r="A10" s="5" t="s">
        <v>204</v>
      </c>
      <c r="B10" s="13"/>
      <c r="C10" s="13">
        <f>0 + 0</f>
        <v>0</v>
      </c>
    </row>
    <row r="11" spans="1:3">
      <c r="A11" s="5" t="s">
        <v>205</v>
      </c>
      <c r="B11" s="13"/>
      <c r="C11" s="13">
        <f>(C9 + C10) * Parametry!B20 / 100</f>
        <v>0</v>
      </c>
    </row>
    <row r="12" spans="1:3">
      <c r="A12" s="6" t="s">
        <v>206</v>
      </c>
      <c r="B12" s="18">
        <f>B7</f>
        <v>0</v>
      </c>
      <c r="C12" s="18">
        <f>C7 + C8 + C9 + C10 + C11</f>
        <v>0</v>
      </c>
    </row>
    <row r="13" spans="1:3">
      <c r="A13" s="5" t="s">
        <v>207</v>
      </c>
      <c r="B13" s="13"/>
      <c r="C13" s="13">
        <f>(B12 + C12) * Parametry!B21 / 100</f>
        <v>0</v>
      </c>
    </row>
    <row r="14" spans="1:3">
      <c r="A14" s="5" t="s">
        <v>208</v>
      </c>
      <c r="B14" s="13"/>
      <c r="C14" s="13">
        <f>(B12 + C12) * Parametry!B22 / 100</f>
        <v>0</v>
      </c>
    </row>
    <row r="15" spans="1:3">
      <c r="A15" s="5" t="s">
        <v>209</v>
      </c>
      <c r="B15" s="13"/>
      <c r="C15" s="13">
        <f>(B7 + C7) * Parametry!B23 / 100</f>
        <v>0</v>
      </c>
    </row>
    <row r="16" spans="1:3">
      <c r="A16" s="4" t="s">
        <v>210</v>
      </c>
      <c r="B16" s="17"/>
      <c r="C16" s="17">
        <f>B12 + C12 + C13 + C14 + C15</f>
        <v>0</v>
      </c>
    </row>
    <row r="17" spans="1:3">
      <c r="A17" s="5" t="s">
        <v>6</v>
      </c>
      <c r="B17" s="13"/>
      <c r="C17" s="13"/>
    </row>
    <row r="18" spans="1:3">
      <c r="A18" s="4" t="s">
        <v>211</v>
      </c>
      <c r="B18" s="17"/>
      <c r="C18" s="17"/>
    </row>
    <row r="19" spans="1:3">
      <c r="A19" s="5" t="s">
        <v>212</v>
      </c>
      <c r="B19" s="13"/>
      <c r="C19" s="13">
        <f>C12 * Parametry!B24 / 100</f>
        <v>0</v>
      </c>
    </row>
    <row r="20" spans="1:3">
      <c r="A20" s="5" t="s">
        <v>213</v>
      </c>
      <c r="B20" s="13"/>
      <c r="C20" s="13">
        <f>C12 * Parametry!B25 / 100</f>
        <v>0</v>
      </c>
    </row>
    <row r="21" spans="1:3">
      <c r="A21" s="4" t="s">
        <v>214</v>
      </c>
      <c r="B21" s="17"/>
      <c r="C21" s="17">
        <f>C19 + C20</f>
        <v>0</v>
      </c>
    </row>
    <row r="22" spans="1:3">
      <c r="A22" s="5" t="s">
        <v>215</v>
      </c>
      <c r="B22" s="13"/>
      <c r="C22" s="13">
        <f>Parametry!B26 * Parametry!B29 * (C16 * Parametry!B28)^Parametry!B27</f>
        <v>0</v>
      </c>
    </row>
    <row r="23" spans="1:3">
      <c r="A23" s="5" t="s">
        <v>6</v>
      </c>
      <c r="B23" s="13"/>
      <c r="C23" s="13"/>
    </row>
    <row r="24" spans="1:3">
      <c r="A24" s="3" t="s">
        <v>216</v>
      </c>
      <c r="B24" s="14"/>
      <c r="C24" s="14">
        <f>C16 + C21 + C22</f>
        <v>0</v>
      </c>
    </row>
    <row r="25" spans="1:3">
      <c r="A25" s="5" t="s">
        <v>217</v>
      </c>
      <c r="B25" s="13">
        <f>C24</f>
        <v>0</v>
      </c>
      <c r="C25" s="13">
        <f>B25 * Parametry!B32 / 100</f>
        <v>0</v>
      </c>
    </row>
    <row r="26" spans="1:3">
      <c r="A26" s="5" t="s">
        <v>218</v>
      </c>
      <c r="B26" s="13">
        <f>(SUM(Rozpočet!F79,Rozpočet!F88,Rozpočet!F90,Rozpočet!F92:F93)+SUM(Rozpočet!F57,Rozpočet!F59,Rozpočet!F62,Rozpočet!F64,Rozpočet!F67,Rozpočet!F69,Rozpočet!F71)) + (SUM(Rozpočet!H79,Rozpočet!H88,Rozpočet!H90,Rozpočet!H92:H93)+SUM(Rozpočet!H57,Rozpočet!H59,Rozpočet!H62,Rozpočet!H64,Rozpočet!H67,Rozpočet!H69,Rozpočet!H71))</f>
        <v>0</v>
      </c>
      <c r="C26" s="13">
        <f>B26 * Parametry!B33 / 100</f>
        <v>0</v>
      </c>
    </row>
    <row r="27" spans="1:3">
      <c r="A27" s="3" t="s">
        <v>219</v>
      </c>
      <c r="B27" s="14"/>
      <c r="C27" s="14">
        <f>C24 + C25 + C26</f>
        <v>0</v>
      </c>
    </row>
    <row r="28" spans="1:3">
      <c r="A28" s="5" t="s">
        <v>6</v>
      </c>
      <c r="B28" s="13"/>
      <c r="C28" s="13"/>
    </row>
    <row r="29" spans="1:3">
      <c r="A29" s="5" t="s">
        <v>220</v>
      </c>
      <c r="B29" s="13"/>
      <c r="C29" s="13">
        <f>C24 * Parametry!B30 / 100</f>
        <v>0</v>
      </c>
    </row>
    <row r="30" spans="1:3">
      <c r="A30" s="5" t="s">
        <v>220</v>
      </c>
      <c r="B30" s="13"/>
      <c r="C30" s="13">
        <f>C24 * Parametry!B31 / 100</f>
        <v>0</v>
      </c>
    </row>
    <row r="31" spans="1:3">
      <c r="A31" s="4" t="s">
        <v>221</v>
      </c>
      <c r="B31" s="19" t="s">
        <v>50</v>
      </c>
      <c r="C31" s="19" t="s">
        <v>52</v>
      </c>
    </row>
    <row r="32" spans="1:3">
      <c r="A32" s="5" t="s">
        <v>56</v>
      </c>
      <c r="B32" s="13">
        <f>(Rozpočet!F10)</f>
        <v>0</v>
      </c>
      <c r="C32" s="13">
        <f>(Rozpočet!H10)</f>
        <v>0</v>
      </c>
    </row>
    <row r="33" spans="1:3">
      <c r="A33" s="5" t="s">
        <v>71</v>
      </c>
      <c r="B33" s="13">
        <f>(Rozpočet!F27)</f>
        <v>0</v>
      </c>
      <c r="C33" s="13">
        <f>(Rozpočet!H27)</f>
        <v>0</v>
      </c>
    </row>
    <row r="34" spans="1:3">
      <c r="A34" s="5" t="s">
        <v>98</v>
      </c>
      <c r="B34" s="13">
        <f>(Rozpočet!F44)</f>
        <v>0</v>
      </c>
      <c r="C34" s="13">
        <f>(Rozpočet!H44)</f>
        <v>0</v>
      </c>
    </row>
    <row r="35" spans="1:3">
      <c r="A35" s="5" t="s">
        <v>120</v>
      </c>
      <c r="B35" s="13">
        <f>(Rozpočet!F53)</f>
        <v>0</v>
      </c>
      <c r="C35" s="13">
        <f>(Rozpočet!H53)</f>
        <v>0</v>
      </c>
    </row>
    <row r="36" spans="1:3">
      <c r="A36" s="5" t="s">
        <v>132</v>
      </c>
      <c r="B36" s="13">
        <f>(Rozpočet!F75)</f>
        <v>0</v>
      </c>
      <c r="C36" s="13">
        <f>(Rozpočet!H75)</f>
        <v>0</v>
      </c>
    </row>
    <row r="37" spans="1:3">
      <c r="A37" s="5" t="s">
        <v>163</v>
      </c>
      <c r="B37" s="13">
        <f>(Rozpočet!F96)</f>
        <v>0</v>
      </c>
      <c r="C37" s="13">
        <f>(Rozpočet!H96)</f>
        <v>0</v>
      </c>
    </row>
    <row r="38" spans="1:3">
      <c r="A38" s="5" t="s">
        <v>6</v>
      </c>
      <c r="B38" s="13"/>
      <c r="C38" s="1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1C753-03B5-4A8D-94C5-8744FB47D813}">
  <dimension ref="A1:J96"/>
  <sheetViews>
    <sheetView tabSelected="1" workbookViewId="0">
      <selection activeCell="L94" sqref="L94"/>
    </sheetView>
  </sheetViews>
  <sheetFormatPr defaultRowHeight="15"/>
  <cols>
    <col min="1" max="1" width="6.140625" style="1" bestFit="1" customWidth="1"/>
    <col min="2" max="2" width="36.140625" style="23" customWidth="1"/>
    <col min="3" max="3" width="4" style="1" bestFit="1" customWidth="1"/>
    <col min="4" max="4" width="6.42578125" style="8" bestFit="1" customWidth="1"/>
    <col min="5" max="5" width="8.85546875" style="8" bestFit="1" customWidth="1"/>
    <col min="6" max="6" width="13.42578125" style="8" bestFit="1" customWidth="1"/>
    <col min="7" max="7" width="6.42578125" style="8" bestFit="1" customWidth="1"/>
    <col min="8" max="8" width="12.5703125" style="8" bestFit="1" customWidth="1"/>
    <col min="9" max="9" width="8.85546875" style="8" bestFit="1" customWidth="1"/>
    <col min="10" max="10" width="11.42578125" style="8" bestFit="1" customWidth="1"/>
  </cols>
  <sheetData>
    <row r="1" spans="1:10">
      <c r="A1" s="2" t="s">
        <v>47</v>
      </c>
      <c r="B1" s="7" t="s">
        <v>0</v>
      </c>
      <c r="C1" s="2" t="s">
        <v>48</v>
      </c>
      <c r="D1" s="9" t="s">
        <v>49</v>
      </c>
      <c r="E1" s="9" t="s">
        <v>50</v>
      </c>
      <c r="F1" s="9" t="s">
        <v>51</v>
      </c>
      <c r="G1" s="9" t="s">
        <v>52</v>
      </c>
      <c r="H1" s="9" t="s">
        <v>53</v>
      </c>
      <c r="I1" s="9" t="s">
        <v>54</v>
      </c>
      <c r="J1" s="9" t="s">
        <v>55</v>
      </c>
    </row>
    <row r="2" spans="1:10">
      <c r="A2" s="3" t="s">
        <v>6</v>
      </c>
      <c r="B2" s="20" t="s">
        <v>56</v>
      </c>
      <c r="C2" s="3" t="s">
        <v>6</v>
      </c>
      <c r="D2" s="10"/>
      <c r="E2" s="10"/>
      <c r="F2" s="10"/>
      <c r="G2" s="10"/>
      <c r="H2" s="10"/>
      <c r="I2" s="10"/>
      <c r="J2" s="10"/>
    </row>
    <row r="3" spans="1:10" ht="26.25">
      <c r="A3" s="11" t="s">
        <v>6</v>
      </c>
      <c r="B3" s="21" t="s">
        <v>57</v>
      </c>
      <c r="C3" s="11" t="s">
        <v>6</v>
      </c>
      <c r="D3" s="12"/>
      <c r="E3" s="12"/>
      <c r="F3" s="12"/>
      <c r="G3" s="12"/>
      <c r="H3" s="12"/>
      <c r="I3" s="12"/>
      <c r="J3" s="12"/>
    </row>
    <row r="4" spans="1:10" ht="24.75">
      <c r="A4" s="5" t="s">
        <v>58</v>
      </c>
      <c r="B4" s="22" t="s">
        <v>59</v>
      </c>
      <c r="C4" s="5" t="s">
        <v>60</v>
      </c>
      <c r="D4" s="13">
        <v>1</v>
      </c>
      <c r="E4" s="13">
        <v>0</v>
      </c>
      <c r="F4" s="13">
        <f>D4*E4</f>
        <v>0</v>
      </c>
      <c r="G4" s="13">
        <v>0</v>
      </c>
      <c r="H4" s="13">
        <f>D4*G4</f>
        <v>0</v>
      </c>
      <c r="I4" s="13">
        <f>E4+G4</f>
        <v>0</v>
      </c>
      <c r="J4" s="13">
        <f>F4+H4</f>
        <v>0</v>
      </c>
    </row>
    <row r="5" spans="1:10" ht="26.25">
      <c r="A5" s="11" t="s">
        <v>6</v>
      </c>
      <c r="B5" s="21" t="s">
        <v>61</v>
      </c>
      <c r="C5" s="11" t="s">
        <v>6</v>
      </c>
      <c r="D5" s="12"/>
      <c r="E5" s="12"/>
      <c r="F5" s="12"/>
      <c r="G5" s="12"/>
      <c r="H5" s="12"/>
      <c r="I5" s="12"/>
      <c r="J5" s="12"/>
    </row>
    <row r="6" spans="1:10" ht="24.75">
      <c r="A6" s="5" t="s">
        <v>62</v>
      </c>
      <c r="B6" s="22" t="s">
        <v>63</v>
      </c>
      <c r="C6" s="5" t="s">
        <v>60</v>
      </c>
      <c r="D6" s="13">
        <v>1</v>
      </c>
      <c r="E6" s="13">
        <v>0</v>
      </c>
      <c r="F6" s="13">
        <f>D6*E6</f>
        <v>0</v>
      </c>
      <c r="G6" s="13">
        <v>0</v>
      </c>
      <c r="H6" s="13">
        <f>D6*G6</f>
        <v>0</v>
      </c>
      <c r="I6" s="13">
        <f t="shared" ref="I6:J9" si="0">E6+G6</f>
        <v>0</v>
      </c>
      <c r="J6" s="13">
        <f t="shared" si="0"/>
        <v>0</v>
      </c>
    </row>
    <row r="7" spans="1:10" ht="24.75">
      <c r="A7" s="5" t="s">
        <v>64</v>
      </c>
      <c r="B7" s="22" t="s">
        <v>65</v>
      </c>
      <c r="C7" s="5" t="s">
        <v>60</v>
      </c>
      <c r="D7" s="13">
        <v>1</v>
      </c>
      <c r="E7" s="13">
        <v>0</v>
      </c>
      <c r="F7" s="13">
        <f>D7*E7</f>
        <v>0</v>
      </c>
      <c r="G7" s="13">
        <v>0</v>
      </c>
      <c r="H7" s="13">
        <f>D7*G7</f>
        <v>0</v>
      </c>
      <c r="I7" s="13">
        <f t="shared" si="0"/>
        <v>0</v>
      </c>
      <c r="J7" s="13">
        <f t="shared" si="0"/>
        <v>0</v>
      </c>
    </row>
    <row r="8" spans="1:10" ht="24.75">
      <c r="A8" s="5" t="s">
        <v>66</v>
      </c>
      <c r="B8" s="22" t="s">
        <v>67</v>
      </c>
      <c r="C8" s="5" t="s">
        <v>60</v>
      </c>
      <c r="D8" s="13">
        <v>1</v>
      </c>
      <c r="E8" s="13">
        <v>0</v>
      </c>
      <c r="F8" s="13">
        <f>D8*E8</f>
        <v>0</v>
      </c>
      <c r="G8" s="13">
        <v>0</v>
      </c>
      <c r="H8" s="13">
        <f>D8*G8</f>
        <v>0</v>
      </c>
      <c r="I8" s="13">
        <f t="shared" si="0"/>
        <v>0</v>
      </c>
      <c r="J8" s="13">
        <f t="shared" si="0"/>
        <v>0</v>
      </c>
    </row>
    <row r="9" spans="1:10">
      <c r="A9" s="5" t="s">
        <v>68</v>
      </c>
      <c r="B9" s="22" t="s">
        <v>69</v>
      </c>
      <c r="C9" s="5" t="s">
        <v>60</v>
      </c>
      <c r="D9" s="13">
        <v>1</v>
      </c>
      <c r="E9" s="13">
        <v>0</v>
      </c>
      <c r="F9" s="13">
        <f>D9*E9</f>
        <v>0</v>
      </c>
      <c r="G9" s="13">
        <v>0</v>
      </c>
      <c r="H9" s="13">
        <f>D9*G9</f>
        <v>0</v>
      </c>
      <c r="I9" s="13">
        <f t="shared" si="0"/>
        <v>0</v>
      </c>
      <c r="J9" s="13">
        <f t="shared" si="0"/>
        <v>0</v>
      </c>
    </row>
    <row r="10" spans="1:10" ht="30">
      <c r="A10" s="3" t="s">
        <v>6</v>
      </c>
      <c r="B10" s="20" t="s">
        <v>70</v>
      </c>
      <c r="C10" s="3" t="s">
        <v>6</v>
      </c>
      <c r="D10" s="10"/>
      <c r="E10" s="10"/>
      <c r="F10" s="14">
        <f>SUM(F3:F9)</f>
        <v>0</v>
      </c>
      <c r="G10" s="10"/>
      <c r="H10" s="14">
        <f>SUM(H3:H9)</f>
        <v>0</v>
      </c>
      <c r="I10" s="10"/>
      <c r="J10" s="14">
        <f>SUM(J3:J9)</f>
        <v>0</v>
      </c>
    </row>
    <row r="11" spans="1:10">
      <c r="A11" s="5" t="s">
        <v>6</v>
      </c>
      <c r="B11" s="22" t="s">
        <v>6</v>
      </c>
      <c r="C11" s="5" t="s">
        <v>6</v>
      </c>
      <c r="D11" s="15"/>
      <c r="E11" s="15"/>
      <c r="F11" s="15"/>
      <c r="G11" s="15"/>
      <c r="H11" s="15"/>
      <c r="I11" s="15"/>
      <c r="J11" s="15"/>
    </row>
    <row r="12" spans="1:10">
      <c r="A12" s="5" t="s">
        <v>6</v>
      </c>
      <c r="B12" s="22" t="s">
        <v>6</v>
      </c>
      <c r="C12" s="5" t="s">
        <v>6</v>
      </c>
      <c r="D12" s="15"/>
      <c r="E12" s="15"/>
      <c r="F12" s="15"/>
      <c r="G12" s="15"/>
      <c r="H12" s="15"/>
      <c r="I12" s="15"/>
      <c r="J12" s="15"/>
    </row>
    <row r="13" spans="1:10">
      <c r="A13" s="3" t="s">
        <v>6</v>
      </c>
      <c r="B13" s="20" t="s">
        <v>71</v>
      </c>
      <c r="C13" s="3" t="s">
        <v>6</v>
      </c>
      <c r="D13" s="14"/>
      <c r="E13" s="14"/>
      <c r="F13" s="14"/>
      <c r="G13" s="14"/>
      <c r="H13" s="14"/>
      <c r="I13" s="14"/>
      <c r="J13" s="14"/>
    </row>
    <row r="14" spans="1:10" ht="24.75">
      <c r="A14" s="5" t="s">
        <v>72</v>
      </c>
      <c r="B14" s="22" t="s">
        <v>73</v>
      </c>
      <c r="C14" s="5" t="s">
        <v>60</v>
      </c>
      <c r="D14" s="13">
        <v>1</v>
      </c>
      <c r="E14" s="13">
        <v>0</v>
      </c>
      <c r="F14" s="13">
        <f>D14*E14</f>
        <v>0</v>
      </c>
      <c r="G14" s="13">
        <v>0</v>
      </c>
      <c r="H14" s="13">
        <f>D14*G14</f>
        <v>0</v>
      </c>
      <c r="I14" s="13">
        <f t="shared" ref="I14:J16" si="1">E14+G14</f>
        <v>0</v>
      </c>
      <c r="J14" s="13">
        <f t="shared" si="1"/>
        <v>0</v>
      </c>
    </row>
    <row r="15" spans="1:10">
      <c r="A15" s="5" t="s">
        <v>74</v>
      </c>
      <c r="B15" s="22" t="s">
        <v>75</v>
      </c>
      <c r="C15" s="5" t="s">
        <v>60</v>
      </c>
      <c r="D15" s="13">
        <v>1</v>
      </c>
      <c r="E15" s="13">
        <v>0</v>
      </c>
      <c r="F15" s="13">
        <f>D15*E15</f>
        <v>0</v>
      </c>
      <c r="G15" s="13">
        <v>0</v>
      </c>
      <c r="H15" s="13">
        <f>D15*G15</f>
        <v>0</v>
      </c>
      <c r="I15" s="13">
        <f t="shared" si="1"/>
        <v>0</v>
      </c>
      <c r="J15" s="13">
        <f t="shared" si="1"/>
        <v>0</v>
      </c>
    </row>
    <row r="16" spans="1:10" ht="24.75">
      <c r="A16" s="5" t="s">
        <v>76</v>
      </c>
      <c r="B16" s="22" t="s">
        <v>77</v>
      </c>
      <c r="C16" s="5" t="s">
        <v>60</v>
      </c>
      <c r="D16" s="13">
        <v>8</v>
      </c>
      <c r="E16" s="13">
        <v>0</v>
      </c>
      <c r="F16" s="13">
        <f>D16*E16</f>
        <v>0</v>
      </c>
      <c r="G16" s="13">
        <v>0</v>
      </c>
      <c r="H16" s="13">
        <f>D16*G16</f>
        <v>0</v>
      </c>
      <c r="I16" s="13">
        <f t="shared" si="1"/>
        <v>0</v>
      </c>
      <c r="J16" s="13">
        <f t="shared" si="1"/>
        <v>0</v>
      </c>
    </row>
    <row r="17" spans="1:10" ht="26.25">
      <c r="A17" s="11" t="s">
        <v>6</v>
      </c>
      <c r="B17" s="21" t="s">
        <v>78</v>
      </c>
      <c r="C17" s="11" t="s">
        <v>6</v>
      </c>
      <c r="D17" s="16"/>
      <c r="E17" s="16"/>
      <c r="F17" s="16"/>
      <c r="G17" s="16"/>
      <c r="H17" s="16"/>
      <c r="I17" s="16"/>
      <c r="J17" s="16"/>
    </row>
    <row r="18" spans="1:10">
      <c r="A18" s="5" t="s">
        <v>79</v>
      </c>
      <c r="B18" s="22" t="s">
        <v>80</v>
      </c>
      <c r="C18" s="5" t="s">
        <v>60</v>
      </c>
      <c r="D18" s="13">
        <v>1</v>
      </c>
      <c r="E18" s="13">
        <v>0</v>
      </c>
      <c r="F18" s="13">
        <f t="shared" ref="F18:F26" si="2">D18*E18</f>
        <v>0</v>
      </c>
      <c r="G18" s="13">
        <v>0</v>
      </c>
      <c r="H18" s="13">
        <f t="shared" ref="H18:H26" si="3">D18*G18</f>
        <v>0</v>
      </c>
      <c r="I18" s="13">
        <f t="shared" ref="I18:I26" si="4">E18+G18</f>
        <v>0</v>
      </c>
      <c r="J18" s="13">
        <f t="shared" ref="J18:J26" si="5">F18+H18</f>
        <v>0</v>
      </c>
    </row>
    <row r="19" spans="1:10" ht="24.75">
      <c r="A19" s="5" t="s">
        <v>81</v>
      </c>
      <c r="B19" s="22" t="s">
        <v>82</v>
      </c>
      <c r="C19" s="5" t="s">
        <v>60</v>
      </c>
      <c r="D19" s="13">
        <v>1</v>
      </c>
      <c r="E19" s="13">
        <v>0</v>
      </c>
      <c r="F19" s="13">
        <f t="shared" si="2"/>
        <v>0</v>
      </c>
      <c r="G19" s="13">
        <v>0</v>
      </c>
      <c r="H19" s="13">
        <f t="shared" si="3"/>
        <v>0</v>
      </c>
      <c r="I19" s="13">
        <f t="shared" si="4"/>
        <v>0</v>
      </c>
      <c r="J19" s="13">
        <f t="shared" si="5"/>
        <v>0</v>
      </c>
    </row>
    <row r="20" spans="1:10" ht="24.75">
      <c r="A20" s="5" t="s">
        <v>83</v>
      </c>
      <c r="B20" s="22" t="s">
        <v>84</v>
      </c>
      <c r="C20" s="5" t="s">
        <v>60</v>
      </c>
      <c r="D20" s="13">
        <v>1</v>
      </c>
      <c r="E20" s="13">
        <v>0</v>
      </c>
      <c r="F20" s="13">
        <f t="shared" si="2"/>
        <v>0</v>
      </c>
      <c r="G20" s="13">
        <v>0</v>
      </c>
      <c r="H20" s="13">
        <f t="shared" si="3"/>
        <v>0</v>
      </c>
      <c r="I20" s="13">
        <f t="shared" si="4"/>
        <v>0</v>
      </c>
      <c r="J20" s="13">
        <f t="shared" si="5"/>
        <v>0</v>
      </c>
    </row>
    <row r="21" spans="1:10">
      <c r="A21" s="5" t="s">
        <v>45</v>
      </c>
      <c r="B21" s="22" t="s">
        <v>85</v>
      </c>
      <c r="C21" s="5" t="s">
        <v>60</v>
      </c>
      <c r="D21" s="13">
        <v>1</v>
      </c>
      <c r="E21" s="13">
        <v>0</v>
      </c>
      <c r="F21" s="13">
        <f t="shared" si="2"/>
        <v>0</v>
      </c>
      <c r="G21" s="13">
        <v>0</v>
      </c>
      <c r="H21" s="13">
        <f t="shared" si="3"/>
        <v>0</v>
      </c>
      <c r="I21" s="13">
        <f t="shared" si="4"/>
        <v>0</v>
      </c>
      <c r="J21" s="13">
        <f t="shared" si="5"/>
        <v>0</v>
      </c>
    </row>
    <row r="22" spans="1:10">
      <c r="A22" s="5" t="s">
        <v>86</v>
      </c>
      <c r="B22" s="22" t="s">
        <v>87</v>
      </c>
      <c r="C22" s="5" t="s">
        <v>60</v>
      </c>
      <c r="D22" s="13">
        <v>1</v>
      </c>
      <c r="E22" s="13">
        <v>0</v>
      </c>
      <c r="F22" s="13">
        <f t="shared" si="2"/>
        <v>0</v>
      </c>
      <c r="G22" s="13">
        <v>0</v>
      </c>
      <c r="H22" s="13">
        <f t="shared" si="3"/>
        <v>0</v>
      </c>
      <c r="I22" s="13">
        <f t="shared" si="4"/>
        <v>0</v>
      </c>
      <c r="J22" s="13">
        <f t="shared" si="5"/>
        <v>0</v>
      </c>
    </row>
    <row r="23" spans="1:10">
      <c r="A23" s="5" t="s">
        <v>88</v>
      </c>
      <c r="B23" s="22" t="s">
        <v>89</v>
      </c>
      <c r="C23" s="5" t="s">
        <v>60</v>
      </c>
      <c r="D23" s="13">
        <v>7</v>
      </c>
      <c r="E23" s="13">
        <v>0</v>
      </c>
      <c r="F23" s="13">
        <f t="shared" si="2"/>
        <v>0</v>
      </c>
      <c r="G23" s="13">
        <v>0</v>
      </c>
      <c r="H23" s="13">
        <f t="shared" si="3"/>
        <v>0</v>
      </c>
      <c r="I23" s="13">
        <f t="shared" si="4"/>
        <v>0</v>
      </c>
      <c r="J23" s="13">
        <f t="shared" si="5"/>
        <v>0</v>
      </c>
    </row>
    <row r="24" spans="1:10">
      <c r="A24" s="5" t="s">
        <v>90</v>
      </c>
      <c r="B24" s="22" t="s">
        <v>91</v>
      </c>
      <c r="C24" s="5" t="s">
        <v>60</v>
      </c>
      <c r="D24" s="13">
        <v>82</v>
      </c>
      <c r="E24" s="13">
        <v>0</v>
      </c>
      <c r="F24" s="13">
        <f t="shared" si="2"/>
        <v>0</v>
      </c>
      <c r="G24" s="13">
        <v>0</v>
      </c>
      <c r="H24" s="13">
        <f t="shared" si="3"/>
        <v>0</v>
      </c>
      <c r="I24" s="13">
        <f t="shared" si="4"/>
        <v>0</v>
      </c>
      <c r="J24" s="13">
        <f t="shared" si="5"/>
        <v>0</v>
      </c>
    </row>
    <row r="25" spans="1:10">
      <c r="A25" s="5" t="s">
        <v>92</v>
      </c>
      <c r="B25" s="22" t="s">
        <v>93</v>
      </c>
      <c r="C25" s="5" t="s">
        <v>60</v>
      </c>
      <c r="D25" s="13">
        <v>1</v>
      </c>
      <c r="E25" s="13">
        <v>0</v>
      </c>
      <c r="F25" s="13">
        <f t="shared" si="2"/>
        <v>0</v>
      </c>
      <c r="G25" s="13">
        <v>0</v>
      </c>
      <c r="H25" s="13">
        <f t="shared" si="3"/>
        <v>0</v>
      </c>
      <c r="I25" s="13">
        <f t="shared" si="4"/>
        <v>0</v>
      </c>
      <c r="J25" s="13">
        <f t="shared" si="5"/>
        <v>0</v>
      </c>
    </row>
    <row r="26" spans="1:10">
      <c r="A26" s="5" t="s">
        <v>94</v>
      </c>
      <c r="B26" s="22" t="s">
        <v>95</v>
      </c>
      <c r="C26" s="5" t="s">
        <v>96</v>
      </c>
      <c r="D26" s="13">
        <v>32</v>
      </c>
      <c r="E26" s="13">
        <v>0</v>
      </c>
      <c r="F26" s="13">
        <f t="shared" si="2"/>
        <v>0</v>
      </c>
      <c r="G26" s="13">
        <v>0</v>
      </c>
      <c r="H26" s="13">
        <v>0</v>
      </c>
      <c r="I26" s="13">
        <f t="shared" si="4"/>
        <v>0</v>
      </c>
      <c r="J26" s="13">
        <f t="shared" si="5"/>
        <v>0</v>
      </c>
    </row>
    <row r="27" spans="1:10">
      <c r="A27" s="3" t="s">
        <v>6</v>
      </c>
      <c r="B27" s="20" t="s">
        <v>97</v>
      </c>
      <c r="C27" s="3" t="s">
        <v>6</v>
      </c>
      <c r="D27" s="14"/>
      <c r="E27" s="14"/>
      <c r="F27" s="14">
        <f>SUM(F14:F26)</f>
        <v>0</v>
      </c>
      <c r="G27" s="14"/>
      <c r="H27" s="14">
        <f>SUM(H14:H26)</f>
        <v>0</v>
      </c>
      <c r="I27" s="14"/>
      <c r="J27" s="14">
        <f>SUM(J14:J26)</f>
        <v>0</v>
      </c>
    </row>
    <row r="28" spans="1:10">
      <c r="A28" s="5" t="s">
        <v>6</v>
      </c>
      <c r="B28" s="22" t="s">
        <v>6</v>
      </c>
      <c r="C28" s="5" t="s">
        <v>6</v>
      </c>
      <c r="D28" s="15"/>
      <c r="E28" s="15"/>
      <c r="F28" s="15"/>
      <c r="G28" s="15"/>
      <c r="H28" s="15"/>
      <c r="I28" s="15"/>
      <c r="J28" s="15"/>
    </row>
    <row r="29" spans="1:10">
      <c r="A29" s="5" t="s">
        <v>6</v>
      </c>
      <c r="B29" s="22" t="s">
        <v>6</v>
      </c>
      <c r="C29" s="5" t="s">
        <v>6</v>
      </c>
      <c r="D29" s="15"/>
      <c r="E29" s="15"/>
      <c r="F29" s="15"/>
      <c r="G29" s="15"/>
      <c r="H29" s="15"/>
      <c r="I29" s="15"/>
      <c r="J29" s="15"/>
    </row>
    <row r="30" spans="1:10">
      <c r="A30" s="3" t="s">
        <v>6</v>
      </c>
      <c r="B30" s="20" t="s">
        <v>98</v>
      </c>
      <c r="C30" s="3" t="s">
        <v>6</v>
      </c>
      <c r="D30" s="10"/>
      <c r="E30" s="10"/>
      <c r="F30" s="10"/>
      <c r="G30" s="10"/>
      <c r="H30" s="10"/>
      <c r="I30" s="10"/>
      <c r="J30" s="10"/>
    </row>
    <row r="31" spans="1:10" ht="39">
      <c r="A31" s="11" t="s">
        <v>6</v>
      </c>
      <c r="B31" s="21" t="s">
        <v>99</v>
      </c>
      <c r="C31" s="11" t="s">
        <v>6</v>
      </c>
      <c r="D31" s="12"/>
      <c r="E31" s="12"/>
      <c r="F31" s="12"/>
      <c r="G31" s="12"/>
      <c r="H31" s="12"/>
      <c r="I31" s="12"/>
      <c r="J31" s="12"/>
    </row>
    <row r="32" spans="1:10">
      <c r="A32" s="5" t="s">
        <v>100</v>
      </c>
      <c r="B32" s="22" t="s">
        <v>101</v>
      </c>
      <c r="C32" s="5" t="s">
        <v>60</v>
      </c>
      <c r="D32" s="13">
        <v>1</v>
      </c>
      <c r="E32" s="13">
        <v>0</v>
      </c>
      <c r="F32" s="13">
        <f>D32*E32</f>
        <v>0</v>
      </c>
      <c r="G32" s="13">
        <v>0</v>
      </c>
      <c r="H32" s="13">
        <f>D32*G32</f>
        <v>0</v>
      </c>
      <c r="I32" s="13">
        <f>E32+G32</f>
        <v>0</v>
      </c>
      <c r="J32" s="13">
        <f>F32+H32</f>
        <v>0</v>
      </c>
    </row>
    <row r="33" spans="1:10" ht="39">
      <c r="A33" s="11" t="s">
        <v>6</v>
      </c>
      <c r="B33" s="21" t="s">
        <v>102</v>
      </c>
      <c r="C33" s="11" t="s">
        <v>6</v>
      </c>
      <c r="D33" s="12"/>
      <c r="E33" s="12"/>
      <c r="F33" s="12"/>
      <c r="G33" s="12"/>
      <c r="H33" s="12"/>
      <c r="I33" s="12"/>
      <c r="J33" s="12"/>
    </row>
    <row r="34" spans="1:10" ht="51.75">
      <c r="A34" s="11" t="s">
        <v>6</v>
      </c>
      <c r="B34" s="21" t="s">
        <v>103</v>
      </c>
      <c r="C34" s="11" t="s">
        <v>6</v>
      </c>
      <c r="D34" s="12"/>
      <c r="E34" s="12"/>
      <c r="F34" s="12"/>
      <c r="G34" s="12"/>
      <c r="H34" s="12"/>
      <c r="I34" s="12"/>
      <c r="J34" s="12"/>
    </row>
    <row r="35" spans="1:10" ht="24.75">
      <c r="A35" s="5" t="s">
        <v>104</v>
      </c>
      <c r="B35" s="22" t="s">
        <v>105</v>
      </c>
      <c r="C35" s="5" t="s">
        <v>60</v>
      </c>
      <c r="D35" s="13">
        <v>2</v>
      </c>
      <c r="E35" s="13">
        <v>0</v>
      </c>
      <c r="F35" s="13">
        <f>D35*E35</f>
        <v>0</v>
      </c>
      <c r="G35" s="13">
        <v>0</v>
      </c>
      <c r="H35" s="13">
        <f>D35*G35</f>
        <v>0</v>
      </c>
      <c r="I35" s="13">
        <f>E35+G35</f>
        <v>0</v>
      </c>
      <c r="J35" s="13">
        <f>F35+H35</f>
        <v>0</v>
      </c>
    </row>
    <row r="36" spans="1:10" ht="39">
      <c r="A36" s="11" t="s">
        <v>6</v>
      </c>
      <c r="B36" s="21" t="s">
        <v>106</v>
      </c>
      <c r="C36" s="11" t="s">
        <v>6</v>
      </c>
      <c r="D36" s="12"/>
      <c r="E36" s="12"/>
      <c r="F36" s="12"/>
      <c r="G36" s="12"/>
      <c r="H36" s="12"/>
      <c r="I36" s="12"/>
      <c r="J36" s="12"/>
    </row>
    <row r="37" spans="1:10">
      <c r="A37" s="5" t="s">
        <v>107</v>
      </c>
      <c r="B37" s="22" t="s">
        <v>108</v>
      </c>
      <c r="C37" s="5" t="s">
        <v>60</v>
      </c>
      <c r="D37" s="13">
        <v>12</v>
      </c>
      <c r="E37" s="13">
        <v>0</v>
      </c>
      <c r="F37" s="13">
        <f>D37*E37</f>
        <v>0</v>
      </c>
      <c r="G37" s="13">
        <v>0</v>
      </c>
      <c r="H37" s="13">
        <f>D37*G37</f>
        <v>0</v>
      </c>
      <c r="I37" s="13">
        <f>E37+G37</f>
        <v>0</v>
      </c>
      <c r="J37" s="13">
        <f>F37+H37</f>
        <v>0</v>
      </c>
    </row>
    <row r="38" spans="1:10">
      <c r="A38" s="11" t="s">
        <v>6</v>
      </c>
      <c r="B38" s="21" t="s">
        <v>109</v>
      </c>
      <c r="C38" s="11" t="s">
        <v>6</v>
      </c>
      <c r="D38" s="16"/>
      <c r="E38" s="16"/>
      <c r="F38" s="16"/>
      <c r="G38" s="16"/>
      <c r="H38" s="16"/>
      <c r="I38" s="16"/>
      <c r="J38" s="16"/>
    </row>
    <row r="39" spans="1:10">
      <c r="A39" s="5" t="s">
        <v>43</v>
      </c>
      <c r="B39" s="22" t="s">
        <v>110</v>
      </c>
      <c r="C39" s="5" t="s">
        <v>60</v>
      </c>
      <c r="D39" s="13">
        <v>1</v>
      </c>
      <c r="E39" s="13">
        <v>0</v>
      </c>
      <c r="F39" s="13">
        <f>D39*E39</f>
        <v>0</v>
      </c>
      <c r="G39" s="13">
        <v>0</v>
      </c>
      <c r="H39" s="13">
        <f>D39*G39</f>
        <v>0</v>
      </c>
      <c r="I39" s="13">
        <f t="shared" ref="I39:J43" si="6">E39+G39</f>
        <v>0</v>
      </c>
      <c r="J39" s="13">
        <f t="shared" si="6"/>
        <v>0</v>
      </c>
    </row>
    <row r="40" spans="1:10">
      <c r="A40" s="5" t="s">
        <v>111</v>
      </c>
      <c r="B40" s="22" t="s">
        <v>112</v>
      </c>
      <c r="C40" s="5" t="s">
        <v>60</v>
      </c>
      <c r="D40" s="13">
        <v>1</v>
      </c>
      <c r="E40" s="13">
        <v>0</v>
      </c>
      <c r="F40" s="13">
        <f>D40*E40</f>
        <v>0</v>
      </c>
      <c r="G40" s="13">
        <v>0</v>
      </c>
      <c r="H40" s="13">
        <f>D40*G40</f>
        <v>0</v>
      </c>
      <c r="I40" s="13">
        <f t="shared" si="6"/>
        <v>0</v>
      </c>
      <c r="J40" s="13">
        <f t="shared" si="6"/>
        <v>0</v>
      </c>
    </row>
    <row r="41" spans="1:10">
      <c r="A41" s="5" t="s">
        <v>113</v>
      </c>
      <c r="B41" s="22" t="s">
        <v>114</v>
      </c>
      <c r="C41" s="5" t="s">
        <v>60</v>
      </c>
      <c r="D41" s="13">
        <v>1</v>
      </c>
      <c r="E41" s="13">
        <v>0</v>
      </c>
      <c r="F41" s="13">
        <f>D41*E41</f>
        <v>0</v>
      </c>
      <c r="G41" s="13">
        <v>0</v>
      </c>
      <c r="H41" s="13">
        <f>D41*G41</f>
        <v>0</v>
      </c>
      <c r="I41" s="13">
        <f t="shared" si="6"/>
        <v>0</v>
      </c>
      <c r="J41" s="13">
        <f t="shared" si="6"/>
        <v>0</v>
      </c>
    </row>
    <row r="42" spans="1:10">
      <c r="A42" s="5" t="s">
        <v>115</v>
      </c>
      <c r="B42" s="22" t="s">
        <v>116</v>
      </c>
      <c r="C42" s="5" t="s">
        <v>60</v>
      </c>
      <c r="D42" s="13">
        <v>5</v>
      </c>
      <c r="E42" s="13">
        <v>0</v>
      </c>
      <c r="F42" s="13">
        <f>D42*E42</f>
        <v>0</v>
      </c>
      <c r="G42" s="13">
        <v>0</v>
      </c>
      <c r="H42" s="13">
        <f>D42*G42</f>
        <v>0</v>
      </c>
      <c r="I42" s="13">
        <f t="shared" si="6"/>
        <v>0</v>
      </c>
      <c r="J42" s="13">
        <f t="shared" si="6"/>
        <v>0</v>
      </c>
    </row>
    <row r="43" spans="1:10">
      <c r="A43" s="5" t="s">
        <v>117</v>
      </c>
      <c r="B43" s="22" t="s">
        <v>118</v>
      </c>
      <c r="C43" s="5" t="s">
        <v>60</v>
      </c>
      <c r="D43" s="13">
        <v>6</v>
      </c>
      <c r="E43" s="13">
        <v>0</v>
      </c>
      <c r="F43" s="13">
        <f>D43*E43</f>
        <v>0</v>
      </c>
      <c r="G43" s="13">
        <v>0</v>
      </c>
      <c r="H43" s="13">
        <f>D43*G43</f>
        <v>0</v>
      </c>
      <c r="I43" s="13">
        <f t="shared" si="6"/>
        <v>0</v>
      </c>
      <c r="J43" s="13">
        <f t="shared" si="6"/>
        <v>0</v>
      </c>
    </row>
    <row r="44" spans="1:10" ht="30">
      <c r="A44" s="3" t="s">
        <v>6</v>
      </c>
      <c r="B44" s="20" t="s">
        <v>119</v>
      </c>
      <c r="C44" s="3" t="s">
        <v>6</v>
      </c>
      <c r="D44" s="10"/>
      <c r="E44" s="10"/>
      <c r="F44" s="14">
        <f>SUM(F31:F43)</f>
        <v>0</v>
      </c>
      <c r="G44" s="10"/>
      <c r="H44" s="14">
        <f>SUM(H31:H43)</f>
        <v>0</v>
      </c>
      <c r="I44" s="10"/>
      <c r="J44" s="14">
        <f>SUM(J31:J43)</f>
        <v>0</v>
      </c>
    </row>
    <row r="45" spans="1:10">
      <c r="A45" s="5" t="s">
        <v>6</v>
      </c>
      <c r="B45" s="22" t="s">
        <v>6</v>
      </c>
      <c r="C45" s="5" t="s">
        <v>6</v>
      </c>
      <c r="D45" s="15"/>
      <c r="E45" s="15"/>
      <c r="F45" s="15"/>
      <c r="G45" s="15"/>
      <c r="H45" s="15"/>
      <c r="I45" s="15"/>
      <c r="J45" s="15"/>
    </row>
    <row r="46" spans="1:10">
      <c r="A46" s="5" t="s">
        <v>6</v>
      </c>
      <c r="B46" s="22" t="s">
        <v>6</v>
      </c>
      <c r="C46" s="5" t="s">
        <v>6</v>
      </c>
      <c r="D46" s="15"/>
      <c r="E46" s="15"/>
      <c r="F46" s="15"/>
      <c r="G46" s="15"/>
      <c r="H46" s="15"/>
      <c r="I46" s="15"/>
      <c r="J46" s="15"/>
    </row>
    <row r="47" spans="1:10">
      <c r="A47" s="3" t="s">
        <v>6</v>
      </c>
      <c r="B47" s="20" t="s">
        <v>120</v>
      </c>
      <c r="C47" s="3" t="s">
        <v>6</v>
      </c>
      <c r="D47" s="10"/>
      <c r="E47" s="10"/>
      <c r="F47" s="10"/>
      <c r="G47" s="10"/>
      <c r="H47" s="10"/>
      <c r="I47" s="10"/>
      <c r="J47" s="10"/>
    </row>
    <row r="48" spans="1:10" ht="72.75">
      <c r="A48" s="5" t="s">
        <v>121</v>
      </c>
      <c r="B48" s="22" t="s">
        <v>122</v>
      </c>
      <c r="C48" s="5" t="s">
        <v>60</v>
      </c>
      <c r="D48" s="13">
        <v>1</v>
      </c>
      <c r="E48" s="13">
        <v>0</v>
      </c>
      <c r="F48" s="13">
        <f>D48*E48</f>
        <v>0</v>
      </c>
      <c r="G48" s="13">
        <v>0</v>
      </c>
      <c r="H48" s="13">
        <f>D48*G48</f>
        <v>0</v>
      </c>
      <c r="I48" s="13">
        <f t="shared" ref="I48:J52" si="7">E48+G48</f>
        <v>0</v>
      </c>
      <c r="J48" s="13">
        <f t="shared" si="7"/>
        <v>0</v>
      </c>
    </row>
    <row r="49" spans="1:10" ht="48.75">
      <c r="A49" s="5" t="s">
        <v>123</v>
      </c>
      <c r="B49" s="22" t="s">
        <v>124</v>
      </c>
      <c r="C49" s="5" t="s">
        <v>60</v>
      </c>
      <c r="D49" s="13">
        <v>1</v>
      </c>
      <c r="E49" s="13">
        <v>0</v>
      </c>
      <c r="F49" s="13">
        <f>D49*E49</f>
        <v>0</v>
      </c>
      <c r="G49" s="13">
        <v>0</v>
      </c>
      <c r="H49" s="13">
        <f>D49*G49</f>
        <v>0</v>
      </c>
      <c r="I49" s="13">
        <f t="shared" si="7"/>
        <v>0</v>
      </c>
      <c r="J49" s="13">
        <f t="shared" si="7"/>
        <v>0</v>
      </c>
    </row>
    <row r="50" spans="1:10">
      <c r="A50" s="5" t="s">
        <v>125</v>
      </c>
      <c r="B50" s="22" t="s">
        <v>126</v>
      </c>
      <c r="C50" s="5" t="s">
        <v>60</v>
      </c>
      <c r="D50" s="13">
        <v>1</v>
      </c>
      <c r="E50" s="13">
        <v>0</v>
      </c>
      <c r="F50" s="13">
        <f>D50*E50</f>
        <v>0</v>
      </c>
      <c r="G50" s="13">
        <v>0</v>
      </c>
      <c r="H50" s="13">
        <f>D50*G50</f>
        <v>0</v>
      </c>
      <c r="I50" s="13">
        <f t="shared" si="7"/>
        <v>0</v>
      </c>
      <c r="J50" s="13">
        <f t="shared" si="7"/>
        <v>0</v>
      </c>
    </row>
    <row r="51" spans="1:10" ht="84.75">
      <c r="A51" s="5" t="s">
        <v>127</v>
      </c>
      <c r="B51" s="22" t="s">
        <v>128</v>
      </c>
      <c r="C51" s="5" t="s">
        <v>60</v>
      </c>
      <c r="D51" s="13">
        <v>1</v>
      </c>
      <c r="E51" s="13">
        <v>0</v>
      </c>
      <c r="F51" s="13">
        <f>D51*E51</f>
        <v>0</v>
      </c>
      <c r="G51" s="13">
        <v>0</v>
      </c>
      <c r="H51" s="13">
        <f>D51*G51</f>
        <v>0</v>
      </c>
      <c r="I51" s="13">
        <f t="shared" si="7"/>
        <v>0</v>
      </c>
      <c r="J51" s="13">
        <f t="shared" si="7"/>
        <v>0</v>
      </c>
    </row>
    <row r="52" spans="1:10">
      <c r="A52" s="5" t="s">
        <v>129</v>
      </c>
      <c r="B52" s="22" t="s">
        <v>130</v>
      </c>
      <c r="C52" s="5" t="s">
        <v>96</v>
      </c>
      <c r="D52" s="13">
        <v>8</v>
      </c>
      <c r="E52" s="13">
        <v>0</v>
      </c>
      <c r="F52" s="13">
        <f>D52*E52</f>
        <v>0</v>
      </c>
      <c r="G52" s="13">
        <v>0</v>
      </c>
      <c r="H52" s="13">
        <f>D52*G52</f>
        <v>0</v>
      </c>
      <c r="I52" s="13">
        <f t="shared" si="7"/>
        <v>0</v>
      </c>
      <c r="J52" s="13">
        <f t="shared" si="7"/>
        <v>0</v>
      </c>
    </row>
    <row r="53" spans="1:10" ht="30">
      <c r="A53" s="3" t="s">
        <v>6</v>
      </c>
      <c r="B53" s="20" t="s">
        <v>131</v>
      </c>
      <c r="C53" s="3" t="s">
        <v>6</v>
      </c>
      <c r="D53" s="10"/>
      <c r="E53" s="10"/>
      <c r="F53" s="14">
        <f>SUM(F48:F52)</f>
        <v>0</v>
      </c>
      <c r="G53" s="10"/>
      <c r="H53" s="14">
        <f>SUM(H48:H52)</f>
        <v>0</v>
      </c>
      <c r="I53" s="10"/>
      <c r="J53" s="14">
        <f>SUM(J48:J52)</f>
        <v>0</v>
      </c>
    </row>
    <row r="54" spans="1:10">
      <c r="A54" s="5" t="s">
        <v>6</v>
      </c>
      <c r="B54" s="22" t="s">
        <v>6</v>
      </c>
      <c r="C54" s="5" t="s">
        <v>6</v>
      </c>
      <c r="D54" s="15"/>
      <c r="E54" s="15"/>
      <c r="F54" s="15"/>
      <c r="G54" s="15"/>
      <c r="H54" s="15"/>
      <c r="I54" s="15"/>
      <c r="J54" s="15"/>
    </row>
    <row r="55" spans="1:10">
      <c r="A55" s="5" t="s">
        <v>6</v>
      </c>
      <c r="B55" s="22" t="s">
        <v>6</v>
      </c>
      <c r="C55" s="5" t="s">
        <v>6</v>
      </c>
      <c r="D55" s="15"/>
      <c r="E55" s="15"/>
      <c r="F55" s="15"/>
      <c r="G55" s="15"/>
      <c r="H55" s="15"/>
      <c r="I55" s="15"/>
      <c r="J55" s="15"/>
    </row>
    <row r="56" spans="1:10">
      <c r="A56" s="3" t="s">
        <v>6</v>
      </c>
      <c r="B56" s="20" t="s">
        <v>132</v>
      </c>
      <c r="C56" s="3" t="s">
        <v>6</v>
      </c>
      <c r="D56" s="10"/>
      <c r="E56" s="10"/>
      <c r="F56" s="10"/>
      <c r="G56" s="10"/>
      <c r="H56" s="10"/>
      <c r="I56" s="10"/>
      <c r="J56" s="10"/>
    </row>
    <row r="57" spans="1:10" ht="26.25">
      <c r="A57" s="11" t="s">
        <v>6</v>
      </c>
      <c r="B57" s="21" t="s">
        <v>133</v>
      </c>
      <c r="C57" s="11" t="s">
        <v>6</v>
      </c>
      <c r="D57" s="12"/>
      <c r="E57" s="12"/>
      <c r="F57" s="12"/>
      <c r="G57" s="12"/>
      <c r="H57" s="12"/>
      <c r="I57" s="12"/>
      <c r="J57" s="12"/>
    </row>
    <row r="58" spans="1:10">
      <c r="A58" s="5" t="s">
        <v>134</v>
      </c>
      <c r="B58" s="22" t="s">
        <v>135</v>
      </c>
      <c r="C58" s="5" t="s">
        <v>136</v>
      </c>
      <c r="D58" s="13">
        <v>10</v>
      </c>
      <c r="E58" s="13">
        <v>0</v>
      </c>
      <c r="F58" s="13">
        <f>D58*E58</f>
        <v>0</v>
      </c>
      <c r="G58" s="13">
        <v>0</v>
      </c>
      <c r="H58" s="13">
        <f>D58*G58</f>
        <v>0</v>
      </c>
      <c r="I58" s="13">
        <f>E58+G58</f>
        <v>0</v>
      </c>
      <c r="J58" s="13">
        <f>F58+H58</f>
        <v>0</v>
      </c>
    </row>
    <row r="59" spans="1:10" ht="26.25">
      <c r="A59" s="11" t="s">
        <v>6</v>
      </c>
      <c r="B59" s="21" t="s">
        <v>137</v>
      </c>
      <c r="C59" s="11" t="s">
        <v>6</v>
      </c>
      <c r="D59" s="12"/>
      <c r="E59" s="12"/>
      <c r="F59" s="12"/>
      <c r="G59" s="12"/>
      <c r="H59" s="12"/>
      <c r="I59" s="12"/>
      <c r="J59" s="12"/>
    </row>
    <row r="60" spans="1:10">
      <c r="A60" s="5" t="s">
        <v>138</v>
      </c>
      <c r="B60" s="22" t="s">
        <v>139</v>
      </c>
      <c r="C60" s="5" t="s">
        <v>136</v>
      </c>
      <c r="D60" s="13">
        <v>25</v>
      </c>
      <c r="E60" s="13">
        <v>0</v>
      </c>
      <c r="F60" s="13">
        <f>D60*E60</f>
        <v>0</v>
      </c>
      <c r="G60" s="13">
        <v>0</v>
      </c>
      <c r="H60" s="13">
        <f>D60*G60</f>
        <v>0</v>
      </c>
      <c r="I60" s="13">
        <f>E60+G60</f>
        <v>0</v>
      </c>
      <c r="J60" s="13">
        <f>F60+H60</f>
        <v>0</v>
      </c>
    </row>
    <row r="61" spans="1:10">
      <c r="A61" s="5" t="s">
        <v>140</v>
      </c>
      <c r="B61" s="22" t="s">
        <v>141</v>
      </c>
      <c r="C61" s="5" t="s">
        <v>136</v>
      </c>
      <c r="D61" s="13">
        <v>25</v>
      </c>
      <c r="E61" s="13">
        <v>0</v>
      </c>
      <c r="F61" s="13">
        <f>D61*E61</f>
        <v>0</v>
      </c>
      <c r="G61" s="13">
        <v>0</v>
      </c>
      <c r="H61" s="13">
        <f>D61*G61</f>
        <v>0</v>
      </c>
      <c r="I61" s="13">
        <f>E61+G61</f>
        <v>0</v>
      </c>
      <c r="J61" s="13">
        <f>F61+H61</f>
        <v>0</v>
      </c>
    </row>
    <row r="62" spans="1:10" ht="26.25">
      <c r="A62" s="11" t="s">
        <v>6</v>
      </c>
      <c r="B62" s="21" t="s">
        <v>142</v>
      </c>
      <c r="C62" s="11" t="s">
        <v>6</v>
      </c>
      <c r="D62" s="12"/>
      <c r="E62" s="12"/>
      <c r="F62" s="12"/>
      <c r="G62" s="12"/>
      <c r="H62" s="12"/>
      <c r="I62" s="12"/>
      <c r="J62" s="12"/>
    </row>
    <row r="63" spans="1:10">
      <c r="A63" s="5" t="s">
        <v>143</v>
      </c>
      <c r="B63" s="22" t="s">
        <v>139</v>
      </c>
      <c r="C63" s="5" t="s">
        <v>136</v>
      </c>
      <c r="D63" s="13">
        <v>20</v>
      </c>
      <c r="E63" s="13">
        <v>0</v>
      </c>
      <c r="F63" s="13">
        <f>D63*E63</f>
        <v>0</v>
      </c>
      <c r="G63" s="13">
        <v>0</v>
      </c>
      <c r="H63" s="13">
        <f>D63*G63</f>
        <v>0</v>
      </c>
      <c r="I63" s="13">
        <f>E63+G63</f>
        <v>0</v>
      </c>
      <c r="J63" s="13">
        <f>F63+H63</f>
        <v>0</v>
      </c>
    </row>
    <row r="64" spans="1:10">
      <c r="A64" s="11" t="s">
        <v>6</v>
      </c>
      <c r="B64" s="21" t="s">
        <v>144</v>
      </c>
      <c r="C64" s="11" t="s">
        <v>6</v>
      </c>
      <c r="D64" s="12"/>
      <c r="E64" s="12"/>
      <c r="F64" s="12"/>
      <c r="G64" s="12"/>
      <c r="H64" s="12"/>
      <c r="I64" s="12"/>
      <c r="J64" s="12"/>
    </row>
    <row r="65" spans="1:10">
      <c r="A65" s="5" t="s">
        <v>145</v>
      </c>
      <c r="B65" s="22" t="s">
        <v>146</v>
      </c>
      <c r="C65" s="5" t="s">
        <v>136</v>
      </c>
      <c r="D65" s="13">
        <v>340</v>
      </c>
      <c r="E65" s="13">
        <v>0</v>
      </c>
      <c r="F65" s="13">
        <f>D65*E65</f>
        <v>0</v>
      </c>
      <c r="G65" s="13">
        <v>0</v>
      </c>
      <c r="H65" s="13">
        <f>D65*G65</f>
        <v>0</v>
      </c>
      <c r="I65" s="13">
        <f>E65+G65</f>
        <v>0</v>
      </c>
      <c r="J65" s="13">
        <f>F65+H65</f>
        <v>0</v>
      </c>
    </row>
    <row r="66" spans="1:10">
      <c r="A66" s="5" t="s">
        <v>147</v>
      </c>
      <c r="B66" s="22" t="s">
        <v>148</v>
      </c>
      <c r="C66" s="5" t="s">
        <v>136</v>
      </c>
      <c r="D66" s="13">
        <v>240</v>
      </c>
      <c r="E66" s="13">
        <v>0</v>
      </c>
      <c r="F66" s="13">
        <f>D66*E66</f>
        <v>0</v>
      </c>
      <c r="G66" s="13">
        <v>0</v>
      </c>
      <c r="H66" s="13">
        <f>D66*G66</f>
        <v>0</v>
      </c>
      <c r="I66" s="13">
        <f>E66+G66</f>
        <v>0</v>
      </c>
      <c r="J66" s="13">
        <f>F66+H66</f>
        <v>0</v>
      </c>
    </row>
    <row r="67" spans="1:10">
      <c r="A67" s="11" t="s">
        <v>6</v>
      </c>
      <c r="B67" s="21" t="s">
        <v>149</v>
      </c>
      <c r="C67" s="11" t="s">
        <v>6</v>
      </c>
      <c r="D67" s="12"/>
      <c r="E67" s="12"/>
      <c r="F67" s="12"/>
      <c r="G67" s="12"/>
      <c r="H67" s="12"/>
      <c r="I67" s="12"/>
      <c r="J67" s="12"/>
    </row>
    <row r="68" spans="1:10">
      <c r="A68" s="5" t="s">
        <v>150</v>
      </c>
      <c r="B68" s="22" t="s">
        <v>151</v>
      </c>
      <c r="C68" s="5" t="s">
        <v>136</v>
      </c>
      <c r="D68" s="13">
        <v>150</v>
      </c>
      <c r="E68" s="13">
        <v>0</v>
      </c>
      <c r="F68" s="13">
        <f>D68*E68</f>
        <v>0</v>
      </c>
      <c r="G68" s="13">
        <v>0</v>
      </c>
      <c r="H68" s="13">
        <f>D68*G68</f>
        <v>0</v>
      </c>
      <c r="I68" s="13">
        <f>E68+G68</f>
        <v>0</v>
      </c>
      <c r="J68" s="13">
        <f>F68+H68</f>
        <v>0</v>
      </c>
    </row>
    <row r="69" spans="1:10">
      <c r="A69" s="11" t="s">
        <v>6</v>
      </c>
      <c r="B69" s="21" t="s">
        <v>152</v>
      </c>
      <c r="C69" s="11" t="s">
        <v>6</v>
      </c>
      <c r="D69" s="12"/>
      <c r="E69" s="12"/>
      <c r="F69" s="12"/>
      <c r="G69" s="12"/>
      <c r="H69" s="12"/>
      <c r="I69" s="12"/>
      <c r="J69" s="12"/>
    </row>
    <row r="70" spans="1:10">
      <c r="A70" s="5" t="s">
        <v>153</v>
      </c>
      <c r="B70" s="22" t="s">
        <v>154</v>
      </c>
      <c r="C70" s="5" t="s">
        <v>136</v>
      </c>
      <c r="D70" s="13">
        <v>50</v>
      </c>
      <c r="E70" s="13">
        <v>0</v>
      </c>
      <c r="F70" s="13">
        <f>D70*E70</f>
        <v>0</v>
      </c>
      <c r="G70" s="13">
        <v>0</v>
      </c>
      <c r="H70" s="13">
        <f>D70*G70</f>
        <v>0</v>
      </c>
      <c r="I70" s="13">
        <f>E70+G70</f>
        <v>0</v>
      </c>
      <c r="J70" s="13">
        <f>F70+H70</f>
        <v>0</v>
      </c>
    </row>
    <row r="71" spans="1:10">
      <c r="A71" s="11" t="s">
        <v>6</v>
      </c>
      <c r="B71" s="21" t="s">
        <v>155</v>
      </c>
      <c r="C71" s="11" t="s">
        <v>6</v>
      </c>
      <c r="D71" s="12"/>
      <c r="E71" s="12"/>
      <c r="F71" s="12"/>
      <c r="G71" s="12"/>
      <c r="H71" s="12"/>
      <c r="I71" s="12"/>
      <c r="J71" s="12"/>
    </row>
    <row r="72" spans="1:10">
      <c r="A72" s="5" t="s">
        <v>156</v>
      </c>
      <c r="B72" s="22" t="s">
        <v>157</v>
      </c>
      <c r="C72" s="5" t="s">
        <v>60</v>
      </c>
      <c r="D72" s="13">
        <v>20</v>
      </c>
      <c r="E72" s="13">
        <v>0</v>
      </c>
      <c r="F72" s="13">
        <f>D72*E72</f>
        <v>0</v>
      </c>
      <c r="G72" s="13">
        <v>0</v>
      </c>
      <c r="H72" s="13">
        <f>D72*G72</f>
        <v>0</v>
      </c>
      <c r="I72" s="13">
        <f t="shared" ref="I72:J74" si="8">E72+G72</f>
        <v>0</v>
      </c>
      <c r="J72" s="13">
        <f t="shared" si="8"/>
        <v>0</v>
      </c>
    </row>
    <row r="73" spans="1:10">
      <c r="A73" s="5" t="s">
        <v>158</v>
      </c>
      <c r="B73" s="22" t="s">
        <v>159</v>
      </c>
      <c r="C73" s="5" t="s">
        <v>60</v>
      </c>
      <c r="D73" s="13">
        <v>20</v>
      </c>
      <c r="E73" s="13">
        <v>0</v>
      </c>
      <c r="F73" s="13">
        <f>D73*E73</f>
        <v>0</v>
      </c>
      <c r="G73" s="13">
        <v>0</v>
      </c>
      <c r="H73" s="13">
        <f>D73*G73</f>
        <v>0</v>
      </c>
      <c r="I73" s="13">
        <f t="shared" si="8"/>
        <v>0</v>
      </c>
      <c r="J73" s="13">
        <f t="shared" si="8"/>
        <v>0</v>
      </c>
    </row>
    <row r="74" spans="1:10">
      <c r="A74" s="5" t="s">
        <v>160</v>
      </c>
      <c r="B74" s="22" t="s">
        <v>161</v>
      </c>
      <c r="C74" s="5" t="s">
        <v>60</v>
      </c>
      <c r="D74" s="13">
        <v>1</v>
      </c>
      <c r="E74" s="13">
        <v>0</v>
      </c>
      <c r="F74" s="13">
        <f>D74*E74</f>
        <v>0</v>
      </c>
      <c r="G74" s="13">
        <v>0</v>
      </c>
      <c r="H74" s="13">
        <f>D74*G74</f>
        <v>0</v>
      </c>
      <c r="I74" s="13">
        <f t="shared" si="8"/>
        <v>0</v>
      </c>
      <c r="J74" s="13">
        <f t="shared" si="8"/>
        <v>0</v>
      </c>
    </row>
    <row r="75" spans="1:10" ht="30">
      <c r="A75" s="3" t="s">
        <v>6</v>
      </c>
      <c r="B75" s="20" t="s">
        <v>162</v>
      </c>
      <c r="C75" s="3" t="s">
        <v>6</v>
      </c>
      <c r="D75" s="10"/>
      <c r="E75" s="10"/>
      <c r="F75" s="14">
        <f>SUM(F57:F74)</f>
        <v>0</v>
      </c>
      <c r="G75" s="10"/>
      <c r="H75" s="14">
        <f>SUM(H57:H74)</f>
        <v>0</v>
      </c>
      <c r="I75" s="10"/>
      <c r="J75" s="14">
        <f>SUM(J57:J74)</f>
        <v>0</v>
      </c>
    </row>
    <row r="76" spans="1:10">
      <c r="A76" s="5" t="s">
        <v>6</v>
      </c>
      <c r="B76" s="22" t="s">
        <v>6</v>
      </c>
      <c r="C76" s="5" t="s">
        <v>6</v>
      </c>
      <c r="D76" s="15"/>
      <c r="E76" s="15"/>
      <c r="F76" s="15"/>
      <c r="G76" s="15"/>
      <c r="H76" s="15"/>
      <c r="I76" s="15"/>
      <c r="J76" s="15"/>
    </row>
    <row r="77" spans="1:10">
      <c r="A77" s="5" t="s">
        <v>6</v>
      </c>
      <c r="B77" s="22" t="s">
        <v>6</v>
      </c>
      <c r="C77" s="5" t="s">
        <v>6</v>
      </c>
      <c r="D77" s="15"/>
      <c r="E77" s="15"/>
      <c r="F77" s="15"/>
      <c r="G77" s="15"/>
      <c r="H77" s="15"/>
      <c r="I77" s="15"/>
      <c r="J77" s="15"/>
    </row>
    <row r="78" spans="1:10">
      <c r="A78" s="3" t="s">
        <v>6</v>
      </c>
      <c r="B78" s="20" t="s">
        <v>163</v>
      </c>
      <c r="C78" s="3" t="s">
        <v>6</v>
      </c>
      <c r="D78" s="14"/>
      <c r="E78" s="14"/>
      <c r="F78" s="14"/>
      <c r="G78" s="14"/>
      <c r="H78" s="14"/>
      <c r="I78" s="14"/>
      <c r="J78" s="14"/>
    </row>
    <row r="79" spans="1:10">
      <c r="A79" s="11" t="s">
        <v>6</v>
      </c>
      <c r="B79" s="21" t="s">
        <v>164</v>
      </c>
      <c r="C79" s="11" t="s">
        <v>6</v>
      </c>
      <c r="D79" s="16"/>
      <c r="E79" s="16"/>
      <c r="F79" s="16"/>
      <c r="G79" s="16"/>
      <c r="H79" s="16"/>
      <c r="I79" s="16"/>
      <c r="J79" s="16"/>
    </row>
    <row r="80" spans="1:10">
      <c r="A80" s="5" t="s">
        <v>165</v>
      </c>
      <c r="B80" s="22" t="s">
        <v>166</v>
      </c>
      <c r="C80" s="5" t="s">
        <v>60</v>
      </c>
      <c r="D80" s="13">
        <v>1</v>
      </c>
      <c r="E80" s="13">
        <v>15000</v>
      </c>
      <c r="F80" s="13">
        <v>0</v>
      </c>
      <c r="G80" s="13">
        <v>0</v>
      </c>
      <c r="H80" s="13">
        <f t="shared" ref="H80:H87" si="9">D80*G80</f>
        <v>0</v>
      </c>
      <c r="I80" s="13">
        <f t="shared" ref="I80:J87" si="10">E80+G80</f>
        <v>15000</v>
      </c>
      <c r="J80" s="13">
        <f t="shared" si="10"/>
        <v>0</v>
      </c>
    </row>
    <row r="81" spans="1:10">
      <c r="A81" s="5" t="s">
        <v>167</v>
      </c>
      <c r="B81" s="22" t="s">
        <v>168</v>
      </c>
      <c r="C81" s="5" t="s">
        <v>96</v>
      </c>
      <c r="D81" s="13">
        <v>38</v>
      </c>
      <c r="E81" s="13">
        <v>0</v>
      </c>
      <c r="F81" s="13">
        <f t="shared" ref="F80:F87" si="11">D81*E81</f>
        <v>0</v>
      </c>
      <c r="G81" s="13">
        <v>0</v>
      </c>
      <c r="H81" s="13">
        <f t="shared" si="9"/>
        <v>0</v>
      </c>
      <c r="I81" s="13">
        <f t="shared" si="10"/>
        <v>0</v>
      </c>
      <c r="J81" s="13">
        <f t="shared" si="10"/>
        <v>0</v>
      </c>
    </row>
    <row r="82" spans="1:10">
      <c r="A82" s="5" t="s">
        <v>169</v>
      </c>
      <c r="B82" s="22" t="s">
        <v>170</v>
      </c>
      <c r="C82" s="5" t="s">
        <v>96</v>
      </c>
      <c r="D82" s="13">
        <v>38</v>
      </c>
      <c r="E82" s="13">
        <v>0</v>
      </c>
      <c r="F82" s="13">
        <f t="shared" si="11"/>
        <v>0</v>
      </c>
      <c r="G82" s="13">
        <v>0</v>
      </c>
      <c r="H82" s="13">
        <f t="shared" si="9"/>
        <v>0</v>
      </c>
      <c r="I82" s="13">
        <f t="shared" si="10"/>
        <v>0</v>
      </c>
      <c r="J82" s="13">
        <f t="shared" si="10"/>
        <v>0</v>
      </c>
    </row>
    <row r="83" spans="1:10">
      <c r="A83" s="5" t="s">
        <v>171</v>
      </c>
      <c r="B83" s="22" t="s">
        <v>172</v>
      </c>
      <c r="C83" s="5" t="s">
        <v>96</v>
      </c>
      <c r="D83" s="13">
        <v>8</v>
      </c>
      <c r="E83" s="13">
        <v>0</v>
      </c>
      <c r="F83" s="13">
        <f t="shared" si="11"/>
        <v>0</v>
      </c>
      <c r="G83" s="13">
        <v>0</v>
      </c>
      <c r="H83" s="13">
        <f t="shared" si="9"/>
        <v>0</v>
      </c>
      <c r="I83" s="13">
        <f t="shared" si="10"/>
        <v>0</v>
      </c>
      <c r="J83" s="13">
        <f t="shared" si="10"/>
        <v>0</v>
      </c>
    </row>
    <row r="84" spans="1:10">
      <c r="A84" s="5" t="s">
        <v>173</v>
      </c>
      <c r="B84" s="22" t="s">
        <v>174</v>
      </c>
      <c r="C84" s="5" t="s">
        <v>60</v>
      </c>
      <c r="D84" s="13">
        <v>5</v>
      </c>
      <c r="E84" s="13">
        <v>10000</v>
      </c>
      <c r="F84" s="13">
        <v>0</v>
      </c>
      <c r="G84" s="13">
        <v>0</v>
      </c>
      <c r="H84" s="13">
        <f t="shared" si="9"/>
        <v>0</v>
      </c>
      <c r="I84" s="13">
        <f t="shared" si="10"/>
        <v>10000</v>
      </c>
      <c r="J84" s="13">
        <f t="shared" si="10"/>
        <v>0</v>
      </c>
    </row>
    <row r="85" spans="1:10">
      <c r="A85" s="5" t="s">
        <v>175</v>
      </c>
      <c r="B85" s="22" t="s">
        <v>176</v>
      </c>
      <c r="C85" s="5" t="s">
        <v>96</v>
      </c>
      <c r="D85" s="13">
        <v>16</v>
      </c>
      <c r="E85" s="13">
        <v>0</v>
      </c>
      <c r="F85" s="13">
        <f t="shared" si="11"/>
        <v>0</v>
      </c>
      <c r="G85" s="13">
        <v>0</v>
      </c>
      <c r="H85" s="13">
        <f t="shared" si="9"/>
        <v>0</v>
      </c>
      <c r="I85" s="13">
        <f t="shared" si="10"/>
        <v>0</v>
      </c>
      <c r="J85" s="13">
        <f t="shared" si="10"/>
        <v>0</v>
      </c>
    </row>
    <row r="86" spans="1:10">
      <c r="A86" s="5" t="s">
        <v>177</v>
      </c>
      <c r="B86" s="22" t="s">
        <v>178</v>
      </c>
      <c r="C86" s="5" t="s">
        <v>96</v>
      </c>
      <c r="D86" s="13">
        <v>6</v>
      </c>
      <c r="E86" s="13">
        <v>0</v>
      </c>
      <c r="F86" s="13">
        <f t="shared" si="11"/>
        <v>0</v>
      </c>
      <c r="G86" s="13">
        <v>0</v>
      </c>
      <c r="H86" s="13">
        <f t="shared" si="9"/>
        <v>0</v>
      </c>
      <c r="I86" s="13">
        <f t="shared" si="10"/>
        <v>0</v>
      </c>
      <c r="J86" s="13">
        <f t="shared" si="10"/>
        <v>0</v>
      </c>
    </row>
    <row r="87" spans="1:10">
      <c r="A87" s="5" t="s">
        <v>179</v>
      </c>
      <c r="B87" s="22" t="s">
        <v>180</v>
      </c>
      <c r="C87" s="5" t="s">
        <v>96</v>
      </c>
      <c r="D87" s="13">
        <v>2</v>
      </c>
      <c r="E87" s="13">
        <v>0</v>
      </c>
      <c r="F87" s="13">
        <f t="shared" si="11"/>
        <v>0</v>
      </c>
      <c r="G87" s="13">
        <v>0</v>
      </c>
      <c r="H87" s="13">
        <f t="shared" si="9"/>
        <v>0</v>
      </c>
      <c r="I87" s="13">
        <f t="shared" si="10"/>
        <v>0</v>
      </c>
      <c r="J87" s="13">
        <f t="shared" si="10"/>
        <v>0</v>
      </c>
    </row>
    <row r="88" spans="1:10">
      <c r="A88" s="11" t="s">
        <v>6</v>
      </c>
      <c r="B88" s="21" t="s">
        <v>181</v>
      </c>
      <c r="C88" s="11" t="s">
        <v>6</v>
      </c>
      <c r="D88" s="16"/>
      <c r="E88" s="16"/>
      <c r="F88" s="16"/>
      <c r="G88" s="16"/>
      <c r="H88" s="16"/>
      <c r="I88" s="16"/>
      <c r="J88" s="16"/>
    </row>
    <row r="89" spans="1:10">
      <c r="A89" s="5" t="s">
        <v>182</v>
      </c>
      <c r="B89" s="22" t="s">
        <v>183</v>
      </c>
      <c r="C89" s="5" t="s">
        <v>96</v>
      </c>
      <c r="D89" s="13">
        <v>8</v>
      </c>
      <c r="E89" s="13">
        <v>0</v>
      </c>
      <c r="F89" s="13">
        <f>D89*E89</f>
        <v>0</v>
      </c>
      <c r="G89" s="13">
        <v>0</v>
      </c>
      <c r="H89" s="13">
        <f>D89*G89</f>
        <v>0</v>
      </c>
      <c r="I89" s="13">
        <f>E89+G89</f>
        <v>0</v>
      </c>
      <c r="J89" s="13">
        <f>F89+H89</f>
        <v>0</v>
      </c>
    </row>
    <row r="90" spans="1:10">
      <c r="A90" s="11" t="s">
        <v>6</v>
      </c>
      <c r="B90" s="21" t="s">
        <v>184</v>
      </c>
      <c r="C90" s="11" t="s">
        <v>6</v>
      </c>
      <c r="D90" s="16"/>
      <c r="E90" s="16"/>
      <c r="F90" s="16"/>
      <c r="G90" s="16"/>
      <c r="H90" s="16"/>
      <c r="I90" s="16"/>
      <c r="J90" s="16"/>
    </row>
    <row r="91" spans="1:10">
      <c r="A91" s="5" t="s">
        <v>185</v>
      </c>
      <c r="B91" s="22" t="s">
        <v>186</v>
      </c>
      <c r="C91" s="5" t="s">
        <v>96</v>
      </c>
      <c r="D91" s="13">
        <v>32</v>
      </c>
      <c r="E91" s="13">
        <v>0</v>
      </c>
      <c r="F91" s="13">
        <f>D91*E91</f>
        <v>0</v>
      </c>
      <c r="G91" s="13">
        <v>0</v>
      </c>
      <c r="H91" s="13">
        <f>D91*G91</f>
        <v>0</v>
      </c>
      <c r="I91" s="13">
        <f>E91+G91</f>
        <v>0</v>
      </c>
      <c r="J91" s="13">
        <f>F91+H91</f>
        <v>0</v>
      </c>
    </row>
    <row r="92" spans="1:10">
      <c r="A92" s="11" t="s">
        <v>6</v>
      </c>
      <c r="B92" s="21" t="s">
        <v>187</v>
      </c>
      <c r="C92" s="11" t="s">
        <v>6</v>
      </c>
      <c r="D92" s="16"/>
      <c r="E92" s="16"/>
      <c r="F92" s="16"/>
      <c r="G92" s="16"/>
      <c r="H92" s="16"/>
      <c r="I92" s="16"/>
      <c r="J92" s="16"/>
    </row>
    <row r="93" spans="1:10">
      <c r="A93" s="11" t="s">
        <v>6</v>
      </c>
      <c r="B93" s="21" t="s">
        <v>188</v>
      </c>
      <c r="C93" s="11" t="s">
        <v>6</v>
      </c>
      <c r="D93" s="16"/>
      <c r="E93" s="16"/>
      <c r="F93" s="16"/>
      <c r="G93" s="16"/>
      <c r="H93" s="16"/>
      <c r="I93" s="16"/>
      <c r="J93" s="16"/>
    </row>
    <row r="94" spans="1:10">
      <c r="A94" s="5" t="s">
        <v>189</v>
      </c>
      <c r="B94" s="22" t="s">
        <v>190</v>
      </c>
      <c r="C94" s="5" t="s">
        <v>96</v>
      </c>
      <c r="D94" s="13">
        <v>8</v>
      </c>
      <c r="E94" s="13">
        <v>0</v>
      </c>
      <c r="F94" s="13">
        <f>D94*E94</f>
        <v>0</v>
      </c>
      <c r="G94" s="13">
        <v>0</v>
      </c>
      <c r="H94" s="13">
        <f>D94*G94</f>
        <v>0</v>
      </c>
      <c r="I94" s="13">
        <f>E94+G94</f>
        <v>0</v>
      </c>
      <c r="J94" s="13">
        <f>F94+H94</f>
        <v>0</v>
      </c>
    </row>
    <row r="95" spans="1:10">
      <c r="A95" s="5" t="s">
        <v>191</v>
      </c>
      <c r="B95" s="22" t="s">
        <v>192</v>
      </c>
      <c r="C95" s="5" t="s">
        <v>60</v>
      </c>
      <c r="D95" s="13">
        <v>1</v>
      </c>
      <c r="E95" s="13">
        <v>10000</v>
      </c>
      <c r="F95" s="13">
        <v>0</v>
      </c>
      <c r="G95" s="13">
        <v>0</v>
      </c>
      <c r="H95" s="13">
        <f>D95*G95</f>
        <v>0</v>
      </c>
      <c r="I95" s="13">
        <f>E95+G95</f>
        <v>10000</v>
      </c>
      <c r="J95" s="13">
        <f>F95+H95</f>
        <v>0</v>
      </c>
    </row>
    <row r="96" spans="1:10">
      <c r="A96" s="3" t="s">
        <v>6</v>
      </c>
      <c r="B96" s="20" t="s">
        <v>193</v>
      </c>
      <c r="C96" s="3" t="s">
        <v>6</v>
      </c>
      <c r="D96" s="14"/>
      <c r="E96" s="14"/>
      <c r="F96" s="14">
        <f>SUM(F79:F95)</f>
        <v>0</v>
      </c>
      <c r="G96" s="14"/>
      <c r="H96" s="14">
        <f>SUM(H79:H95)</f>
        <v>0</v>
      </c>
      <c r="I96" s="14"/>
      <c r="J96" s="14">
        <f>SUM(J79:J95)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Konicar Jakub - Energy Benefit Centre a.s.</cp:lastModifiedBy>
  <dcterms:created xsi:type="dcterms:W3CDTF">2024-09-25T14:32:36Z</dcterms:created>
  <dcterms:modified xsi:type="dcterms:W3CDTF">2024-10-02T04:08:41Z</dcterms:modified>
</cp:coreProperties>
</file>