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Pol'!$A$1:$U$147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45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18" i="1" s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G40" i="1" s="1"/>
  <c r="G25" i="1" s="1"/>
  <c r="G26" i="1" s="1"/>
  <c r="F39" i="1"/>
  <c r="G137" i="12"/>
  <c r="AC137" i="12"/>
  <c r="AD137" i="12"/>
  <c r="BA133" i="12"/>
  <c r="BA130" i="12"/>
  <c r="BA122" i="12"/>
  <c r="BA119" i="12"/>
  <c r="BA118" i="12"/>
  <c r="BA114" i="12"/>
  <c r="BA112" i="12"/>
  <c r="BA110" i="12"/>
  <c r="BA107" i="12"/>
  <c r="BA106" i="12"/>
  <c r="BA105" i="12"/>
  <c r="BA103" i="12"/>
  <c r="BA102" i="12"/>
  <c r="BA101" i="12"/>
  <c r="BA100" i="12"/>
  <c r="BA89" i="12"/>
  <c r="BA87" i="12"/>
  <c r="BA86" i="12"/>
  <c r="BA79" i="12"/>
  <c r="BA73" i="12"/>
  <c r="BA63" i="12"/>
  <c r="BA62" i="12"/>
  <c r="BA59" i="12"/>
  <c r="BA58" i="12"/>
  <c r="BA56" i="12"/>
  <c r="BA53" i="12"/>
  <c r="BA50" i="12"/>
  <c r="BA49" i="12"/>
  <c r="BA46" i="12"/>
  <c r="BA45" i="12"/>
  <c r="BA41" i="12"/>
  <c r="BA40" i="12"/>
  <c r="BA38" i="12"/>
  <c r="BA36" i="12"/>
  <c r="BA33" i="12"/>
  <c r="BA32" i="12"/>
  <c r="BA30" i="12"/>
  <c r="BA29" i="12"/>
  <c r="BA27" i="12"/>
  <c r="BA26" i="12"/>
  <c r="BA23" i="12"/>
  <c r="BA21" i="12"/>
  <c r="BA19" i="12"/>
  <c r="BA18" i="12"/>
  <c r="BA17" i="12"/>
  <c r="BA16" i="12"/>
  <c r="BA14" i="12"/>
  <c r="BA13" i="12"/>
  <c r="F9" i="12"/>
  <c r="G9" i="12"/>
  <c r="M9" i="12" s="1"/>
  <c r="I9" i="12"/>
  <c r="K9" i="12"/>
  <c r="K8" i="12" s="1"/>
  <c r="O9" i="12"/>
  <c r="O8" i="12" s="1"/>
  <c r="Q9" i="12"/>
  <c r="U9" i="12"/>
  <c r="U8" i="12" s="1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5" i="12"/>
  <c r="G15" i="12"/>
  <c r="M15" i="12" s="1"/>
  <c r="I15" i="12"/>
  <c r="K15" i="12"/>
  <c r="O15" i="12"/>
  <c r="Q15" i="12"/>
  <c r="U15" i="12"/>
  <c r="F20" i="12"/>
  <c r="G20" i="12"/>
  <c r="M20" i="12" s="1"/>
  <c r="I20" i="12"/>
  <c r="K20" i="12"/>
  <c r="O20" i="12"/>
  <c r="Q20" i="12"/>
  <c r="U20" i="12"/>
  <c r="F22" i="12"/>
  <c r="G22" i="12"/>
  <c r="M22" i="12" s="1"/>
  <c r="I22" i="12"/>
  <c r="K22" i="12"/>
  <c r="O22" i="12"/>
  <c r="Q22" i="12"/>
  <c r="U22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8" i="12"/>
  <c r="G28" i="12"/>
  <c r="M28" i="12" s="1"/>
  <c r="I28" i="12"/>
  <c r="K28" i="12"/>
  <c r="O28" i="12"/>
  <c r="Q28" i="12"/>
  <c r="U28" i="12"/>
  <c r="F31" i="12"/>
  <c r="G31" i="12"/>
  <c r="M31" i="12" s="1"/>
  <c r="I31" i="12"/>
  <c r="K31" i="12"/>
  <c r="O31" i="12"/>
  <c r="Q31" i="12"/>
  <c r="U31" i="12"/>
  <c r="F34" i="12"/>
  <c r="G34" i="12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7" i="12"/>
  <c r="G37" i="12"/>
  <c r="M37" i="12" s="1"/>
  <c r="I37" i="12"/>
  <c r="K37" i="12"/>
  <c r="O37" i="12"/>
  <c r="Q37" i="12"/>
  <c r="U37" i="12"/>
  <c r="F39" i="12"/>
  <c r="G39" i="12"/>
  <c r="M39" i="12" s="1"/>
  <c r="I39" i="12"/>
  <c r="K39" i="12"/>
  <c r="O39" i="12"/>
  <c r="Q39" i="12"/>
  <c r="U39" i="12"/>
  <c r="F42" i="12"/>
  <c r="G42" i="12"/>
  <c r="M42" i="12" s="1"/>
  <c r="I42" i="12"/>
  <c r="K42" i="12"/>
  <c r="O42" i="12"/>
  <c r="Q42" i="12"/>
  <c r="U42" i="12"/>
  <c r="F44" i="12"/>
  <c r="G44" i="12" s="1"/>
  <c r="I44" i="12"/>
  <c r="I43" i="12" s="1"/>
  <c r="K44" i="12"/>
  <c r="K43" i="12" s="1"/>
  <c r="O44" i="12"/>
  <c r="O43" i="12" s="1"/>
  <c r="Q44" i="12"/>
  <c r="Q43" i="12" s="1"/>
  <c r="U44" i="12"/>
  <c r="U43" i="12" s="1"/>
  <c r="F48" i="12"/>
  <c r="G48" i="12" s="1"/>
  <c r="G47" i="12" s="1"/>
  <c r="I48" i="12"/>
  <c r="I47" i="12" s="1"/>
  <c r="K48" i="12"/>
  <c r="K47" i="12" s="1"/>
  <c r="M48" i="12"/>
  <c r="M47" i="12" s="1"/>
  <c r="O48" i="12"/>
  <c r="O47" i="12" s="1"/>
  <c r="Q48" i="12"/>
  <c r="Q47" i="12" s="1"/>
  <c r="U48" i="12"/>
  <c r="U47" i="12" s="1"/>
  <c r="F52" i="12"/>
  <c r="G52" i="12"/>
  <c r="M52" i="12" s="1"/>
  <c r="I52" i="12"/>
  <c r="I51" i="12" s="1"/>
  <c r="K52" i="12"/>
  <c r="K51" i="12" s="1"/>
  <c r="O52" i="12"/>
  <c r="O51" i="12" s="1"/>
  <c r="Q52" i="12"/>
  <c r="Q51" i="12" s="1"/>
  <c r="U52" i="12"/>
  <c r="U51" i="12" s="1"/>
  <c r="F54" i="12"/>
  <c r="G54" i="12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7" i="12"/>
  <c r="G57" i="12"/>
  <c r="M57" i="12" s="1"/>
  <c r="I57" i="12"/>
  <c r="K57" i="12"/>
  <c r="O57" i="12"/>
  <c r="Q57" i="12"/>
  <c r="U57" i="12"/>
  <c r="G60" i="12"/>
  <c r="F61" i="12"/>
  <c r="G61" i="12"/>
  <c r="M61" i="12" s="1"/>
  <c r="M60" i="12" s="1"/>
  <c r="I61" i="12"/>
  <c r="I60" i="12" s="1"/>
  <c r="K61" i="12"/>
  <c r="K60" i="12" s="1"/>
  <c r="O61" i="12"/>
  <c r="O60" i="12" s="1"/>
  <c r="Q61" i="12"/>
  <c r="Q60" i="12" s="1"/>
  <c r="U61" i="12"/>
  <c r="U60" i="12" s="1"/>
  <c r="F64" i="12"/>
  <c r="G64" i="12"/>
  <c r="M64" i="12" s="1"/>
  <c r="I64" i="12"/>
  <c r="K64" i="12"/>
  <c r="O64" i="12"/>
  <c r="Q64" i="12"/>
  <c r="U64" i="12"/>
  <c r="F66" i="12"/>
  <c r="G66" i="12" s="1"/>
  <c r="I66" i="12"/>
  <c r="I65" i="12" s="1"/>
  <c r="K66" i="12"/>
  <c r="K65" i="12" s="1"/>
  <c r="O66" i="12"/>
  <c r="O65" i="12" s="1"/>
  <c r="Q66" i="12"/>
  <c r="Q65" i="12" s="1"/>
  <c r="U66" i="12"/>
  <c r="U65" i="12" s="1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8" i="12"/>
  <c r="G78" i="12" s="1"/>
  <c r="G77" i="12" s="1"/>
  <c r="I78" i="12"/>
  <c r="I77" i="12" s="1"/>
  <c r="K78" i="12"/>
  <c r="K77" i="12" s="1"/>
  <c r="O78" i="12"/>
  <c r="O77" i="12" s="1"/>
  <c r="Q78" i="12"/>
  <c r="Q77" i="12" s="1"/>
  <c r="U78" i="12"/>
  <c r="U77" i="12" s="1"/>
  <c r="F80" i="12"/>
  <c r="G80" i="12" s="1"/>
  <c r="I80" i="12"/>
  <c r="K80" i="12"/>
  <c r="M80" i="12"/>
  <c r="O80" i="12"/>
  <c r="Q80" i="12"/>
  <c r="U80" i="12"/>
  <c r="F82" i="12"/>
  <c r="G82" i="12"/>
  <c r="M82" i="12" s="1"/>
  <c r="I82" i="12"/>
  <c r="I81" i="12" s="1"/>
  <c r="K82" i="12"/>
  <c r="K81" i="12" s="1"/>
  <c r="O82" i="12"/>
  <c r="O81" i="12" s="1"/>
  <c r="Q82" i="12"/>
  <c r="Q81" i="12" s="1"/>
  <c r="U82" i="12"/>
  <c r="U81" i="12" s="1"/>
  <c r="F83" i="12"/>
  <c r="G83" i="12"/>
  <c r="M83" i="12" s="1"/>
  <c r="I83" i="12"/>
  <c r="K83" i="12"/>
  <c r="O83" i="12"/>
  <c r="Q83" i="12"/>
  <c r="U83" i="12"/>
  <c r="G84" i="12"/>
  <c r="F85" i="12"/>
  <c r="G85" i="12"/>
  <c r="M85" i="12" s="1"/>
  <c r="I85" i="12"/>
  <c r="I84" i="12" s="1"/>
  <c r="K85" i="12"/>
  <c r="K84" i="12" s="1"/>
  <c r="O85" i="12"/>
  <c r="O84" i="12" s="1"/>
  <c r="Q85" i="12"/>
  <c r="U85" i="12"/>
  <c r="U84" i="12" s="1"/>
  <c r="F88" i="12"/>
  <c r="G88" i="12"/>
  <c r="M88" i="12" s="1"/>
  <c r="I88" i="12"/>
  <c r="K88" i="12"/>
  <c r="O88" i="12"/>
  <c r="Q88" i="12"/>
  <c r="U88" i="12"/>
  <c r="F90" i="12"/>
  <c r="G90" i="12"/>
  <c r="M90" i="12" s="1"/>
  <c r="I90" i="12"/>
  <c r="K90" i="12"/>
  <c r="O90" i="12"/>
  <c r="Q90" i="12"/>
  <c r="Q84" i="12" s="1"/>
  <c r="U90" i="12"/>
  <c r="K91" i="12"/>
  <c r="F92" i="12"/>
  <c r="G92" i="12" s="1"/>
  <c r="I92" i="12"/>
  <c r="K92" i="12"/>
  <c r="O92" i="12"/>
  <c r="O91" i="12" s="1"/>
  <c r="Q92" i="12"/>
  <c r="U92" i="12"/>
  <c r="F93" i="12"/>
  <c r="G93" i="12" s="1"/>
  <c r="M93" i="12" s="1"/>
  <c r="I93" i="12"/>
  <c r="K93" i="12"/>
  <c r="O93" i="12"/>
  <c r="Q93" i="12"/>
  <c r="Q91" i="12" s="1"/>
  <c r="U93" i="12"/>
  <c r="U91" i="12" s="1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8" i="12"/>
  <c r="G98" i="12" s="1"/>
  <c r="I98" i="12"/>
  <c r="I97" i="12" s="1"/>
  <c r="K98" i="12"/>
  <c r="K97" i="12" s="1"/>
  <c r="O98" i="12"/>
  <c r="O97" i="12" s="1"/>
  <c r="Q98" i="12"/>
  <c r="Q97" i="12" s="1"/>
  <c r="U98" i="12"/>
  <c r="U97" i="12" s="1"/>
  <c r="F99" i="12"/>
  <c r="G99" i="12" s="1"/>
  <c r="I99" i="12"/>
  <c r="K99" i="12"/>
  <c r="M99" i="12"/>
  <c r="O99" i="12"/>
  <c r="Q99" i="12"/>
  <c r="U99" i="12"/>
  <c r="F104" i="12"/>
  <c r="G104" i="12" s="1"/>
  <c r="M104" i="12" s="1"/>
  <c r="I104" i="12"/>
  <c r="K104" i="12"/>
  <c r="O104" i="12"/>
  <c r="Q104" i="12"/>
  <c r="U104" i="12"/>
  <c r="F109" i="12"/>
  <c r="G109" i="12" s="1"/>
  <c r="I109" i="12"/>
  <c r="I108" i="12" s="1"/>
  <c r="K109" i="12"/>
  <c r="K108" i="12" s="1"/>
  <c r="O109" i="12"/>
  <c r="O108" i="12" s="1"/>
  <c r="Q109" i="12"/>
  <c r="Q108" i="12" s="1"/>
  <c r="U109" i="12"/>
  <c r="U108" i="12" s="1"/>
  <c r="F111" i="12"/>
  <c r="G111" i="12" s="1"/>
  <c r="M111" i="12" s="1"/>
  <c r="I111" i="12"/>
  <c r="K111" i="12"/>
  <c r="O111" i="12"/>
  <c r="Q111" i="12"/>
  <c r="U111" i="12"/>
  <c r="F113" i="12"/>
  <c r="G113" i="12" s="1"/>
  <c r="M113" i="12" s="1"/>
  <c r="I113" i="12"/>
  <c r="K113" i="12"/>
  <c r="O113" i="12"/>
  <c r="Q113" i="12"/>
  <c r="U113" i="12"/>
  <c r="F115" i="12"/>
  <c r="G115" i="12" s="1"/>
  <c r="M115" i="12" s="1"/>
  <c r="I115" i="12"/>
  <c r="K115" i="12"/>
  <c r="O115" i="12"/>
  <c r="Q115" i="12"/>
  <c r="U115" i="12"/>
  <c r="G116" i="12"/>
  <c r="O116" i="12"/>
  <c r="F117" i="12"/>
  <c r="G117" i="12"/>
  <c r="M117" i="12" s="1"/>
  <c r="M116" i="12" s="1"/>
  <c r="I117" i="12"/>
  <c r="I116" i="12" s="1"/>
  <c r="K117" i="12"/>
  <c r="K116" i="12" s="1"/>
  <c r="O117" i="12"/>
  <c r="Q117" i="12"/>
  <c r="Q116" i="12" s="1"/>
  <c r="U117" i="12"/>
  <c r="U116" i="12" s="1"/>
  <c r="K120" i="12"/>
  <c r="F121" i="12"/>
  <c r="G121" i="12" s="1"/>
  <c r="I121" i="12"/>
  <c r="I120" i="12" s="1"/>
  <c r="K121" i="12"/>
  <c r="O121" i="12"/>
  <c r="O120" i="12" s="1"/>
  <c r="Q121" i="12"/>
  <c r="U121" i="12"/>
  <c r="F123" i="12"/>
  <c r="G123" i="12" s="1"/>
  <c r="M123" i="12" s="1"/>
  <c r="I123" i="12"/>
  <c r="K123" i="12"/>
  <c r="O123" i="12"/>
  <c r="Q123" i="12"/>
  <c r="Q120" i="12" s="1"/>
  <c r="U123" i="12"/>
  <c r="U120" i="12" s="1"/>
  <c r="F124" i="12"/>
  <c r="G124" i="12" s="1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1" i="12"/>
  <c r="G131" i="12" s="1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4" i="12"/>
  <c r="G134" i="12" s="1"/>
  <c r="M134" i="12" s="1"/>
  <c r="I134" i="12"/>
  <c r="K134" i="12"/>
  <c r="O134" i="12"/>
  <c r="Q134" i="12"/>
  <c r="U134" i="12"/>
  <c r="F135" i="12"/>
  <c r="G135" i="12" s="1"/>
  <c r="M135" i="12" s="1"/>
  <c r="I135" i="12"/>
  <c r="K135" i="12"/>
  <c r="O135" i="12"/>
  <c r="Q135" i="12"/>
  <c r="U135" i="12"/>
  <c r="I20" i="1"/>
  <c r="I19" i="1"/>
  <c r="G27" i="1"/>
  <c r="F40" i="1"/>
  <c r="J28" i="1"/>
  <c r="J26" i="1"/>
  <c r="G38" i="1"/>
  <c r="F38" i="1"/>
  <c r="H32" i="1"/>
  <c r="J23" i="1"/>
  <c r="J24" i="1"/>
  <c r="J25" i="1"/>
  <c r="J27" i="1"/>
  <c r="E24" i="1"/>
  <c r="E26" i="1"/>
  <c r="I17" i="1" l="1"/>
  <c r="I16" i="1"/>
  <c r="I61" i="1"/>
  <c r="G28" i="1"/>
  <c r="H39" i="1"/>
  <c r="H40" i="1" s="1"/>
  <c r="G23" i="1"/>
  <c r="M109" i="12"/>
  <c r="M108" i="12" s="1"/>
  <c r="G108" i="12"/>
  <c r="G97" i="12"/>
  <c r="I91" i="12"/>
  <c r="G81" i="12"/>
  <c r="G51" i="12"/>
  <c r="M121" i="12"/>
  <c r="M120" i="12" s="1"/>
  <c r="G120" i="12"/>
  <c r="M98" i="12"/>
  <c r="M97" i="12" s="1"/>
  <c r="M92" i="12"/>
  <c r="M91" i="12" s="1"/>
  <c r="G91" i="12"/>
  <c r="M81" i="12"/>
  <c r="M51" i="12"/>
  <c r="M44" i="12"/>
  <c r="M43" i="12" s="1"/>
  <c r="G43" i="12"/>
  <c r="I8" i="12"/>
  <c r="M78" i="12"/>
  <c r="M77" i="12" s="1"/>
  <c r="M66" i="12"/>
  <c r="M65" i="12" s="1"/>
  <c r="G65" i="12"/>
  <c r="Q8" i="12"/>
  <c r="M8" i="12"/>
  <c r="M84" i="12"/>
  <c r="G8" i="12"/>
  <c r="I39" i="1"/>
  <c r="I40" i="1" s="1"/>
  <c r="J39" i="1" s="1"/>
  <c r="J40" i="1" s="1"/>
  <c r="I21" i="1" l="1"/>
  <c r="G24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<sst xmlns="http://schemas.openxmlformats.org/spreadsheetml/2006/main" count="584" uniqueCount="310">
  <si>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</si>
  <si>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</si>
  <si>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</si>
  <si>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</si>
  <si>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</si>
  <si>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</si>
  <si>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</si>
  <si>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</si>
  <si>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</si>
  <si>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</si>
  <si>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</si>
  <si>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</si>
  <si>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</si>
  <si>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</si>
  <si>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</si>
  <si>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</si>
  <si>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</si>
  <si>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</si>
  <si>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</si>
  <si>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</si>
  <si>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</si>
  <si>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</si>
  <si>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</si>
  <si>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</si>
  <si>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</si>
  <si>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</si>
  <si>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</si>
  <si>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</si>
  <si>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</si>
  <si>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</si>
  <si>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</si>
  <si>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</si>
  <si>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</si>
  <si>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</si>
  <si>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</si>
  <si>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</si>
  <si>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</si>
  <si>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</si>
  <si>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</si>
  <si>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</si>
  <si>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</si>
  <si>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</si>
  <si>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</si>
  <si>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Frýdek-Místek, ul. I. J. Pešiny</t>
  </si>
  <si>
    <t>Rozpočet:</t>
  </si>
  <si>
    <t>Misto</t>
  </si>
  <si>
    <t>Vybudování zpevněných ploch pro stanoviště kontejnerů - I. J. Pešiny 322</t>
  </si>
  <si>
    <t>Statutární město Frýdek-Místek</t>
  </si>
  <si>
    <t>Radniční 1148</t>
  </si>
  <si>
    <t>Frýdek-Místek</t>
  </si>
  <si>
    <t>738 01</t>
  </si>
  <si>
    <t>00296643</t>
  </si>
  <si>
    <t>Ing. David Klimša</t>
  </si>
  <si>
    <t>133</t>
  </si>
  <si>
    <t>Horní Bludovice-Prostřední Bludovice</t>
  </si>
  <si>
    <t>73937</t>
  </si>
  <si>
    <t>05279917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</si>
  <si>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</si>
  <si>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</si>
  <si>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</si>
  <si>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</si>
  <si>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</si>
  <si>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</si>
  <si>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</si>
  <si>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</si>
  <si>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</si>
  <si>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</si>
  <si>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</si>
  <si>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</si>
  <si>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</si>
  <si>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</si>
  <si>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</si>
  <si>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</si>
  <si>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</si>
  <si>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</si>
  <si>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</si>
  <si>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</si>
  <si>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</si>
  <si>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766</t>
  </si>
  <si>
    <t>Konstrukce truhlářské</t>
  </si>
  <si>
    <t>767</t>
  </si>
  <si>
    <t>Konstrukce zámečnické</t>
  </si>
  <si>
    <t>783</t>
  </si>
  <si>
    <t>Nátěry</t>
  </si>
  <si>
    <t>M23</t>
  </si>
  <si>
    <t>Montáže potrubí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</si>
  <si>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</si>
  <si>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</si>
  <si>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</si>
  <si>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</si>
  <si>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</si>
  <si>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</si>
  <si>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</si>
  <si>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</si>
  <si>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</si>
  <si>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</si>
  <si>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</si>
  <si>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</si>
  <si>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</si>
  <si>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</si>
  <si>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</si>
  <si>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</si>
  <si>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</si>
  <si>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</si>
  <si>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</si>
  <si>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</si>
  <si>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</si>
  <si>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</si>
  <si>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</si>
  <si>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</si>
  <si>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</si>
  <si>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</si>
  <si>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</si>
  <si>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</si>
  <si>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</si>
  <si>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</si>
  <si>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</si>
  <si>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111201101R00</t>
  </si>
  <si>
    <t>Odstranění křovin i s kořeny na ploše do 1000 m2</t>
  </si>
  <si>
    <t>m2</t>
  </si>
  <si>
    <t>POL1_0</t>
  </si>
  <si>
    <t>113109325R00</t>
  </si>
  <si>
    <t>Odstranění podkladu pl.50 m2, bet.prostý tl.25 cm</t>
  </si>
  <si>
    <t>113202111R00</t>
  </si>
  <si>
    <t>Vytrhání obrub obrubníků silničních</t>
  </si>
  <si>
    <t>m</t>
  </si>
  <si>
    <t>121101101R00</t>
  </si>
  <si>
    <t>Sejmutí ornice s přemístěním do 50 m</t>
  </si>
  <si>
    <t>m3</t>
  </si>
  <si>
    <t>sejmutí ornice tl. 150 mm</t>
  </si>
  <si>
    <t>POP</t>
  </si>
  <si>
    <t>5,1*4,95*0,15</t>
  </si>
  <si>
    <t>139601102R00</t>
  </si>
  <si>
    <t>Ruční výkop jam, rýh a šachet v hornině tř. 3</t>
  </si>
  <si>
    <t>obnažení kabelu společnosti CETIN</t>
  </si>
  <si>
    <t>0,35*0,5*6,0</t>
  </si>
  <si>
    <t>výkop pro kontejnerové stání</t>
  </si>
  <si>
    <t>5,1*4,95*0,2</t>
  </si>
  <si>
    <t>162301501R00</t>
  </si>
  <si>
    <t>Vodorovné přemístění křovin do  5000 m</t>
  </si>
  <si>
    <t>25*2 'Přepočtené koeficientem množství'</t>
  </si>
  <si>
    <t>162701105R00</t>
  </si>
  <si>
    <t>Vodorovné přemístění výkopku z hor.1-4 do 10000 m</t>
  </si>
  <si>
    <t>3,786+6,1+0,635-1,0-1,2</t>
  </si>
  <si>
    <t>167101101R00</t>
  </si>
  <si>
    <t>Nakládání výkopku z hor.1-4 v množství do 100 m3</t>
  </si>
  <si>
    <t>174101102R00</t>
  </si>
  <si>
    <t>Zásyp ruční se zhutněním</t>
  </si>
  <si>
    <t>pl. 4,0*0,25</t>
  </si>
  <si>
    <t>175101101R00</t>
  </si>
  <si>
    <t>Obsyp potrubí bez prohození sypaniny</t>
  </si>
  <si>
    <t>obsyp chráničky kabelu tl.150 mm</t>
  </si>
  <si>
    <t>0,15*0,5*6,0</t>
  </si>
  <si>
    <t>58330002.AR</t>
  </si>
  <si>
    <t>Štěrkopísek k zásypu</t>
  </si>
  <si>
    <t>t</t>
  </si>
  <si>
    <t>POL3_0</t>
  </si>
  <si>
    <t>0,45*2,5 'Přepočtené koeficientem množství'</t>
  </si>
  <si>
    <t>180402111R00</t>
  </si>
  <si>
    <t>Založení trávníku parkového výsevem v rovině</t>
  </si>
  <si>
    <t>00572410R</t>
  </si>
  <si>
    <t>Směs travní parková II. mírná zátěž PROFI, á 25 kg</t>
  </si>
  <si>
    <t>kg</t>
  </si>
  <si>
    <t>12,0*0,025 'Přepočtené koeficientem množství'</t>
  </si>
  <si>
    <t>181101102R00</t>
  </si>
  <si>
    <t>Úprava pláně v zářezech v hor. 1-4, se zhutněním</t>
  </si>
  <si>
    <t>5,1*4,95</t>
  </si>
  <si>
    <t>181301101R00</t>
  </si>
  <si>
    <t>Rozprostření ornice, rovina, tl. do 10 cm do 500m2</t>
  </si>
  <si>
    <t>bude zpětně použita sejmutá ornice</t>
  </si>
  <si>
    <t>0,1*12,0 = 1,2 m3</t>
  </si>
  <si>
    <t>199000002R00</t>
  </si>
  <si>
    <t>Poplatek za skládku horniny 1- 4</t>
  </si>
  <si>
    <t>275313621R00</t>
  </si>
  <si>
    <t>Beton základových patek prostý C 20/25</t>
  </si>
  <si>
    <t>základové patky pro oplocení</t>
  </si>
  <si>
    <t>3,14*0,15*0,15*0,6*15</t>
  </si>
  <si>
    <t>451573111R00</t>
  </si>
  <si>
    <t>Lože pod potrubí ze štěrkopísku do 63 mm</t>
  </si>
  <si>
    <t>lože pod bet. patky</t>
  </si>
  <si>
    <t>3,14*0,15*0,15*0,1*15</t>
  </si>
  <si>
    <t>564871111RT2</t>
  </si>
  <si>
    <t>Podklad ze štěrkodrti po zhutnění tloušťky 25 cm, štěrkodrť frakce 0-32 mm</t>
  </si>
  <si>
    <t>596215021R00</t>
  </si>
  <si>
    <t>Kladení zámkové dlažby tl. 6 cm do drtě tl. 4 cm</t>
  </si>
  <si>
    <t>5924511900R</t>
  </si>
  <si>
    <t>Dlažba HOLLAND III 20x20x6 cm přírodní</t>
  </si>
  <si>
    <t>23,0*1,05 'Přepočtené koeficientem množství'</t>
  </si>
  <si>
    <t>596291111R00</t>
  </si>
  <si>
    <t>Řezání zámkové dlažby tl. 60 mm</t>
  </si>
  <si>
    <t>řezání zámkové dlažby kolem konstrukce oplocení</t>
  </si>
  <si>
    <t>0,08*3*15</t>
  </si>
  <si>
    <t>871373121R00</t>
  </si>
  <si>
    <t>Montáž trub z plastu, gumový kroužek, DN 300</t>
  </si>
  <si>
    <t>ztracené bednění pro základové patky</t>
  </si>
  <si>
    <t>0,6*15</t>
  </si>
  <si>
    <t>28611163.AR</t>
  </si>
  <si>
    <t>Trubka kanalizační KGEM SN 4 PVC 315x7,7x1000 mm</t>
  </si>
  <si>
    <t>kus</t>
  </si>
  <si>
    <t>917862111R00</t>
  </si>
  <si>
    <t>Osazení stojat. obrub.bet. s opěrou,lože z C 12/15</t>
  </si>
  <si>
    <t>592173070R</t>
  </si>
  <si>
    <t>Obrubník záhonový 50/5/20 cm šedý</t>
  </si>
  <si>
    <t>59217472R</t>
  </si>
  <si>
    <t>Obrubník silniční 1000/150/250 šedý</t>
  </si>
  <si>
    <t>59217476R</t>
  </si>
  <si>
    <t>Obrubník silniční nájezdový 1000/150/150 šedý</t>
  </si>
  <si>
    <t>59217480R</t>
  </si>
  <si>
    <t>Obrubník silniční přechodový L 1000/150/150-250</t>
  </si>
  <si>
    <t>59217481R</t>
  </si>
  <si>
    <t>Obrubník silniční přechodový P 1000/150/150-250</t>
  </si>
  <si>
    <t>919726116R00</t>
  </si>
  <si>
    <t>Řezání spár krytu pro těs. zálivku 10/20 mm</t>
  </si>
  <si>
    <t>prořezání spáry před zalitím zálivkou</t>
  </si>
  <si>
    <t>919726213R00</t>
  </si>
  <si>
    <t>Těsnění spár krytu zálivkou za tepla</t>
  </si>
  <si>
    <t>11163630R</t>
  </si>
  <si>
    <t>Zálivka asfaltová Mozal TS bubny</t>
  </si>
  <si>
    <t>919735114R00</t>
  </si>
  <si>
    <t>Řezání stávajícího živičného krytu tl. 15 - 20 cm</t>
  </si>
  <si>
    <t>979082213R00</t>
  </si>
  <si>
    <t>Vodorovná doprava suti po suchu do 1 km</t>
  </si>
  <si>
    <t>6,045*10 'Přepočtené koeficientem množství'</t>
  </si>
  <si>
    <t>979990103R00</t>
  </si>
  <si>
    <t>Poplatek za skládku suti - beton do 30x30 cm</t>
  </si>
  <si>
    <t>998223011R00</t>
  </si>
  <si>
    <t>Přesun hmot, pozemní komunikace, kryt dlážděný</t>
  </si>
  <si>
    <t>998276101R00</t>
  </si>
  <si>
    <t>Přesun hmot, trubní vedení plastová, otevř. výkop</t>
  </si>
  <si>
    <t>766416113R00</t>
  </si>
  <si>
    <t>Obložení stěn nad 5 m2 panely SM, pl. nad 1,5 m2</t>
  </si>
  <si>
    <t>0,145*1,48*14</t>
  </si>
  <si>
    <t>0,145*1,09*84</t>
  </si>
  <si>
    <t>605126981R</t>
  </si>
  <si>
    <t>Fošna SM do tl. 30 mm dl. 3-5 m š. 100-250 mm, I. jakost</t>
  </si>
  <si>
    <t>0,455*1,04 'Přepočtené koeficientem množství'</t>
  </si>
  <si>
    <t>998766101R00</t>
  </si>
  <si>
    <t>Přesun hmot pro truhlářské konstr., výšky do 6 m</t>
  </si>
  <si>
    <t>767995107R00</t>
  </si>
  <si>
    <t>Výroba a montáž kov. atypických konstr. do 500 kg</t>
  </si>
  <si>
    <t>13320930R</t>
  </si>
  <si>
    <t>Tyč ocelová plochá jakost S235  60x5 mm, 11375</t>
  </si>
  <si>
    <t>13322750R</t>
  </si>
  <si>
    <t>Tyč ocelová plochá S235JR, rozměr 80 x 5 mm</t>
  </si>
  <si>
    <t>14587291R</t>
  </si>
  <si>
    <t>Profil čtvercový uzavř.svařovaný  S235  80 x 3 mm</t>
  </si>
  <si>
    <t>998767101R00</t>
  </si>
  <si>
    <t>Přesun hmot pro zámečnické konstr., výšky do 6 m</t>
  </si>
  <si>
    <t>783108811R00</t>
  </si>
  <si>
    <t>Tryskání minerál. materiálem, stupeň očištění Sa 1</t>
  </si>
  <si>
    <t>783181121R00</t>
  </si>
  <si>
    <t>Metalizace zinkem tl. 80-100 mikrometrů</t>
  </si>
  <si>
    <t>povrchová úprava kotevních sloupků</t>
  </si>
  <si>
    <t>2,35*0,08*4*15</t>
  </si>
  <si>
    <t>1,43*0,06*2*28</t>
  </si>
  <si>
    <t>1,43*0,005*28</t>
  </si>
  <si>
    <t>783682131R00</t>
  </si>
  <si>
    <t>Lazura ochranná olejová dřevěných podlah 2x</t>
  </si>
  <si>
    <t>odstín - hedvábně šedá RAL7044</t>
  </si>
  <si>
    <t>0,145*1,48*14*2</t>
  </si>
  <si>
    <t>0,145*1,09*84*2</t>
  </si>
  <si>
    <t>230191016R00</t>
  </si>
  <si>
    <t>Uložení chráničky ve výkopu PE 110x4,2mm</t>
  </si>
  <si>
    <t>uložení kabelu CETIN do chráničky a položení rezervního prostupu</t>
  </si>
  <si>
    <t>3457114724R</t>
  </si>
  <si>
    <t>Trubka kabelová chránička KOPODUR KD 09110</t>
  </si>
  <si>
    <t>rezervní chránička</t>
  </si>
  <si>
    <t>3457114740R</t>
  </si>
  <si>
    <t>Trubka kabelová chránička KOPOHALF 06110/2</t>
  </si>
  <si>
    <t>dělená chránička pro uložení kabelu CETIN</t>
  </si>
  <si>
    <t>230194003R00</t>
  </si>
  <si>
    <t>Utěsnění chráničky manžetou DN 100</t>
  </si>
  <si>
    <t>460300101R00</t>
  </si>
  <si>
    <t>Vrtání jámy do D 55 cm</t>
  </si>
  <si>
    <t>základové patky pro kotevní sloupky</t>
  </si>
  <si>
    <t>3,14*0,15*0,15*0,6*15 = 0,635 m3</t>
  </si>
  <si>
    <t>004111020R</t>
  </si>
  <si>
    <t xml:space="preserve">Vypracování projektové dokumentace </t>
  </si>
  <si>
    <t>Soubor</t>
  </si>
  <si>
    <t>dílenská dokumentace pro konstrukci oplocení</t>
  </si>
  <si>
    <t>005111020R</t>
  </si>
  <si>
    <t>Vytyčení stavby</t>
  </si>
  <si>
    <t>005111021R</t>
  </si>
  <si>
    <t>Vytyčení inženýrských sítí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</si>
  <si>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</si>
  <si>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</si>
  <si>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</si>
  <si>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</si>
  <si>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</si>
  <si>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</si>
  <si>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005211010R</t>
  </si>
  <si>
    <t>Předání a převzetí staveniště</t>
  </si>
  <si>
    <t>005211030R</t>
  </si>
  <si>
    <t xml:space="preserve">Dočasná dopravní opatření </t>
  </si>
  <si>
    <t>přechodné dopravní značení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</si>
  <si>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</si>
  <si>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</si>
  <si>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</si>
  <si>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</si>
  <si>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plán BOZP</t>
  </si>
  <si>
    <t>005241010R</t>
  </si>
  <si>
    <t>Dokumentace skutečného provedení, geometrický plán</t>
  </si>
  <si>
    <t>005241020R</t>
  </si>
  <si>
    <t xml:space="preserve">Geodetické zaměření skutečného provedení  </t>
  </si>
  <si>
    <t>zásyp výkopkem po bet. ploše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</si>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</sst>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52</v>
      </c>
      <c r="E11" s="123"/>
      <c r="F11" s="123"/>
      <c r="G11" s="123"/>
      <c r="H11" s="27" t="s">
        <v>33</v>
      </c>
      <c r="I11" s="127" t="s">
        <v>56</v>
      </c>
      <c r="J11" s="11"/>
    </row>
    <row r="12" spans="1:15" ht="15.75" customHeight="1" x14ac:dyDescent="0.2">
      <c r="A12" s="4"/>
      <c r="B12" s="39"/>
      <c r="C12" s="25"/>
      <c r="D12" s="124" t="s">
        <v>53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55</v>
      </c>
      <c r="D13" s="125" t="s">
        <v>54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SUMIF(F47:F60,A16,I47:I60)+SUMIF(F47:F60,"PSU",I47:I60)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SUMIF(F47:F60,A17,I47:I60)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SUMIF(F47:F60,A18,I47:I60)</f>
        <v>0</v>
      </c>
      <c r="J18" s="82"/>
    </row>
    <row r="19" spans="1:10" ht="23.25" customHeight="1" x14ac:dyDescent="0.2">
      <c r="A19" s="192" t="s">
        <v>88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SUMIF(F47:F60,A19,I47:I60)</f>
        <v>0</v>
      </c>
      <c r="J19" s="82"/>
    </row>
    <row r="20" spans="1:10" ht="23.25" customHeight="1" x14ac:dyDescent="0.2">
      <c r="A20" s="192" t="s">
        <v>89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SUMIF(F47:F60,A20,I47:I60)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45125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57</v>
      </c>
      <c r="C39" s="137" t="s">
        <v>46</v>
      </c>
      <c r="D39" s="138"/>
      <c r="E39" s="138"/>
      <c r="F39" s="146">
        <f>'Rozpočet Pol'!AC137</f>
        <v>0</v>
      </c>
      <c r="G39" s="147">
        <f>'Rozpočet Pol'!AD137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58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60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61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62</v>
      </c>
      <c r="C47" s="174" t="s">
        <v>63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64</v>
      </c>
      <c r="C48" s="164" t="s">
        <v>65</v>
      </c>
      <c r="D48" s="166"/>
      <c r="E48" s="166"/>
      <c r="F48" s="182" t="s">
        <v>23</v>
      </c>
      <c r="G48" s="183"/>
      <c r="H48" s="183"/>
      <c r="I48" s="184">
        <f>'Rozpočet Pol'!G43</f>
        <v>0</v>
      </c>
      <c r="J48" s="184"/>
    </row>
    <row r="49" spans="1:10" ht="25.5" customHeight="1" x14ac:dyDescent="0.2">
      <c r="A49" s="162"/>
      <c r="B49" s="165" t="s">
        <v>66</v>
      </c>
      <c r="C49" s="164" t="s">
        <v>67</v>
      </c>
      <c r="D49" s="166"/>
      <c r="E49" s="166"/>
      <c r="F49" s="182" t="s">
        <v>23</v>
      </c>
      <c r="G49" s="183"/>
      <c r="H49" s="183"/>
      <c r="I49" s="184">
        <f>'Rozpočet Pol'!G47</f>
        <v>0</v>
      </c>
      <c r="J49" s="184"/>
    </row>
    <row r="50" spans="1:10" ht="25.5" customHeight="1" x14ac:dyDescent="0.2">
      <c r="A50" s="162"/>
      <c r="B50" s="165" t="s">
        <v>68</v>
      </c>
      <c r="C50" s="164" t="s">
        <v>69</v>
      </c>
      <c r="D50" s="166"/>
      <c r="E50" s="166"/>
      <c r="F50" s="182" t="s">
        <v>23</v>
      </c>
      <c r="G50" s="183"/>
      <c r="H50" s="183"/>
      <c r="I50" s="184">
        <f>'Rozpočet Pol'!G51</f>
        <v>0</v>
      </c>
      <c r="J50" s="184"/>
    </row>
    <row r="51" spans="1:10" ht="25.5" customHeight="1" x14ac:dyDescent="0.2">
      <c r="A51" s="162"/>
      <c r="B51" s="165" t="s">
        <v>70</v>
      </c>
      <c r="C51" s="164" t="s">
        <v>71</v>
      </c>
      <c r="D51" s="166"/>
      <c r="E51" s="166"/>
      <c r="F51" s="182" t="s">
        <v>23</v>
      </c>
      <c r="G51" s="183"/>
      <c r="H51" s="183"/>
      <c r="I51" s="184">
        <f>'Rozpočet Pol'!G60</f>
        <v>0</v>
      </c>
      <c r="J51" s="184"/>
    </row>
    <row r="52" spans="1:10" ht="25.5" customHeight="1" x14ac:dyDescent="0.2">
      <c r="A52" s="162"/>
      <c r="B52" s="165" t="s">
        <v>72</v>
      </c>
      <c r="C52" s="164" t="s">
        <v>73</v>
      </c>
      <c r="D52" s="166"/>
      <c r="E52" s="166"/>
      <c r="F52" s="182" t="s">
        <v>23</v>
      </c>
      <c r="G52" s="183"/>
      <c r="H52" s="183"/>
      <c r="I52" s="184">
        <f>'Rozpočet Pol'!G65</f>
        <v>0</v>
      </c>
      <c r="J52" s="184"/>
    </row>
    <row r="53" spans="1:10" ht="25.5" customHeight="1" x14ac:dyDescent="0.2">
      <c r="A53" s="162"/>
      <c r="B53" s="165" t="s">
        <v>74</v>
      </c>
      <c r="C53" s="164" t="s">
        <v>75</v>
      </c>
      <c r="D53" s="166"/>
      <c r="E53" s="166"/>
      <c r="F53" s="182" t="s">
        <v>23</v>
      </c>
      <c r="G53" s="183"/>
      <c r="H53" s="183"/>
      <c r="I53" s="184">
        <f>'Rozpočet Pol'!G77</f>
        <v>0</v>
      </c>
      <c r="J53" s="184"/>
    </row>
    <row r="54" spans="1:10" ht="25.5" customHeight="1" x14ac:dyDescent="0.2">
      <c r="A54" s="162"/>
      <c r="B54" s="165" t="s">
        <v>76</v>
      </c>
      <c r="C54" s="164" t="s">
        <v>77</v>
      </c>
      <c r="D54" s="166"/>
      <c r="E54" s="166"/>
      <c r="F54" s="182" t="s">
        <v>23</v>
      </c>
      <c r="G54" s="183"/>
      <c r="H54" s="183"/>
      <c r="I54" s="184">
        <f>'Rozpočet Pol'!G81</f>
        <v>0</v>
      </c>
      <c r="J54" s="184"/>
    </row>
    <row r="55" spans="1:10" ht="25.5" customHeight="1" x14ac:dyDescent="0.2">
      <c r="A55" s="162"/>
      <c r="B55" s="165" t="s">
        <v>78</v>
      </c>
      <c r="C55" s="164" t="s">
        <v>79</v>
      </c>
      <c r="D55" s="166"/>
      <c r="E55" s="166"/>
      <c r="F55" s="182" t="s">
        <v>24</v>
      </c>
      <c r="G55" s="183"/>
      <c r="H55" s="183"/>
      <c r="I55" s="184">
        <f>'Rozpočet Pol'!G84</f>
        <v>0</v>
      </c>
      <c r="J55" s="184"/>
    </row>
    <row r="56" spans="1:10" ht="25.5" customHeight="1" x14ac:dyDescent="0.2">
      <c r="A56" s="162"/>
      <c r="B56" s="165" t="s">
        <v>80</v>
      </c>
      <c r="C56" s="164" t="s">
        <v>81</v>
      </c>
      <c r="D56" s="166"/>
      <c r="E56" s="166"/>
      <c r="F56" s="182" t="s">
        <v>24</v>
      </c>
      <c r="G56" s="183"/>
      <c r="H56" s="183"/>
      <c r="I56" s="184">
        <f>'Rozpočet Pol'!G91</f>
        <v>0</v>
      </c>
      <c r="J56" s="184"/>
    </row>
    <row r="57" spans="1:10" ht="25.5" customHeight="1" x14ac:dyDescent="0.2">
      <c r="A57" s="162"/>
      <c r="B57" s="165" t="s">
        <v>82</v>
      </c>
      <c r="C57" s="164" t="s">
        <v>83</v>
      </c>
      <c r="D57" s="166"/>
      <c r="E57" s="166"/>
      <c r="F57" s="182" t="s">
        <v>24</v>
      </c>
      <c r="G57" s="183"/>
      <c r="H57" s="183"/>
      <c r="I57" s="184">
        <f>'Rozpočet Pol'!G97</f>
        <v>0</v>
      </c>
      <c r="J57" s="184"/>
    </row>
    <row r="58" spans="1:10" ht="25.5" customHeight="1" x14ac:dyDescent="0.2">
      <c r="A58" s="162"/>
      <c r="B58" s="165" t="s">
        <v>84</v>
      </c>
      <c r="C58" s="164" t="s">
        <v>85</v>
      </c>
      <c r="D58" s="166"/>
      <c r="E58" s="166"/>
      <c r="F58" s="182" t="s">
        <v>25</v>
      </c>
      <c r="G58" s="183"/>
      <c r="H58" s="183"/>
      <c r="I58" s="184">
        <f>'Rozpočet Pol'!G108</f>
        <v>0</v>
      </c>
      <c r="J58" s="184"/>
    </row>
    <row r="59" spans="1:10" ht="25.5" customHeight="1" x14ac:dyDescent="0.2">
      <c r="A59" s="162"/>
      <c r="B59" s="165" t="s">
        <v>86</v>
      </c>
      <c r="C59" s="164" t="s">
        <v>87</v>
      </c>
      <c r="D59" s="166"/>
      <c r="E59" s="166"/>
      <c r="F59" s="182" t="s">
        <v>25</v>
      </c>
      <c r="G59" s="183"/>
      <c r="H59" s="183"/>
      <c r="I59" s="184">
        <f>'Rozpočet Pol'!G116</f>
        <v>0</v>
      </c>
      <c r="J59" s="184"/>
    </row>
    <row r="60" spans="1:10" ht="25.5" customHeight="1" x14ac:dyDescent="0.2">
      <c r="A60" s="162"/>
      <c r="B60" s="176" t="s">
        <v>88</v>
      </c>
      <c r="C60" s="177" t="s">
        <v>26</v>
      </c>
      <c r="D60" s="178"/>
      <c r="E60" s="178"/>
      <c r="F60" s="185" t="s">
        <v>88</v>
      </c>
      <c r="G60" s="186"/>
      <c r="H60" s="186"/>
      <c r="I60" s="187">
        <f>'Rozpočet Pol'!G120</f>
        <v>0</v>
      </c>
      <c r="J60" s="187"/>
    </row>
    <row r="61" spans="1:10" ht="25.5" customHeight="1" x14ac:dyDescent="0.2">
      <c r="A61" s="163"/>
      <c r="B61" s="169" t="s">
        <v>1</v>
      </c>
      <c r="C61" s="169"/>
      <c r="D61" s="170"/>
      <c r="E61" s="170"/>
      <c r="F61" s="188"/>
      <c r="G61" s="189"/>
      <c r="H61" s="189"/>
      <c r="I61" s="190">
        <f>SUM(I47:I60)</f>
        <v>0</v>
      </c>
      <c r="J61" s="190"/>
    </row>
    <row r="62" spans="1:10" x14ac:dyDescent="0.2">
      <c r="F62" s="191"/>
      <c r="G62" s="129"/>
      <c r="H62" s="191"/>
      <c r="I62" s="129"/>
      <c r="J62" s="129"/>
    </row>
    <row r="63" spans="1:10" x14ac:dyDescent="0.2">
      <c r="F63" s="191"/>
      <c r="G63" s="129"/>
      <c r="H63" s="191"/>
      <c r="I63" s="129"/>
      <c r="J63" s="129"/>
    </row>
    <row r="64" spans="1:10" x14ac:dyDescent="0.2">
      <c r="F64" s="191"/>
      <c r="G64" s="129"/>
      <c r="H64" s="191"/>
      <c r="I64" s="129"/>
      <c r="J64" s="129"/>
    </row>
  </sheetData>
  <sheetProtection password="CA2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I60:J60"/>
    <mergeCell ref="C60:E60"/>
    <mergeCell ref="I61:J61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47"/>
  <sheetViews>
    <sheetView zoomScaleNormal="10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91</v>
      </c>
    </row>
    <row r="2" spans="1:60" ht="24.95" customHeight="1" x14ac:dyDescent="0.2">
      <c r="A2" s="201" t="s">
        <v>90</v>
      </c>
      <c r="B2" s="195"/>
      <c r="C2" s="196" t="s">
        <v>46</v>
      </c>
      <c r="D2" s="197"/>
      <c r="E2" s="197"/>
      <c r="F2" s="197"/>
      <c r="G2" s="203"/>
      <c r="AE2" t="s">
        <v>92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93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94</v>
      </c>
    </row>
    <row r="5" spans="1:60" hidden="1" x14ac:dyDescent="0.2">
      <c r="A5" s="205" t="s">
        <v>95</v>
      </c>
      <c r="B5" s="206"/>
      <c r="C5" s="207"/>
      <c r="D5" s="208"/>
      <c r="E5" s="208"/>
      <c r="F5" s="208"/>
      <c r="G5" s="209"/>
      <c r="AE5" t="s">
        <v>96</v>
      </c>
    </row>
    <row r="7" spans="1:60" ht="38.25" x14ac:dyDescent="0.2">
      <c r="A7" s="215" t="s">
        <v>97</v>
      </c>
      <c r="B7" s="216" t="s">
        <v>98</v>
      </c>
      <c r="C7" s="216" t="s">
        <v>99</v>
      </c>
      <c r="D7" s="215" t="s">
        <v>100</v>
      </c>
      <c r="E7" s="215" t="s">
        <v>101</v>
      </c>
      <c r="F7" s="210" t="s">
        <v>102</v>
      </c>
      <c r="G7" s="234" t="s">
        <v>28</v>
      </c>
      <c r="H7" s="235" t="s">
        <v>29</v>
      </c>
      <c r="I7" s="235" t="s">
        <v>103</v>
      </c>
      <c r="J7" s="235" t="s">
        <v>30</v>
      </c>
      <c r="K7" s="235" t="s">
        <v>104</v>
      </c>
      <c r="L7" s="235" t="s">
        <v>105</v>
      </c>
      <c r="M7" s="235" t="s">
        <v>106</v>
      </c>
      <c r="N7" s="235" t="s">
        <v>107</v>
      </c>
      <c r="O7" s="235" t="s">
        <v>108</v>
      </c>
      <c r="P7" s="235" t="s">
        <v>109</v>
      </c>
      <c r="Q7" s="235" t="s">
        <v>110</v>
      </c>
      <c r="R7" s="235" t="s">
        <v>111</v>
      </c>
      <c r="S7" s="235" t="s">
        <v>112</v>
      </c>
      <c r="T7" s="235" t="s">
        <v>113</v>
      </c>
      <c r="U7" s="218" t="s">
        <v>114</v>
      </c>
    </row>
    <row r="8" spans="1:60" x14ac:dyDescent="0.2">
      <c r="A8" s="236" t="s">
        <v>115</v>
      </c>
      <c r="B8" s="237" t="s">
        <v>62</v>
      </c>
      <c r="C8" s="238" t="s">
        <v>63</v>
      </c>
      <c r="D8" s="217"/>
      <c r="E8" s="239"/>
      <c r="F8" s="240"/>
      <c r="G8" s="240">
        <f>SUMIF(AE9:AE42,"&lt;&gt;NOR",G9:G42)</f>
        <v>0</v>
      </c>
      <c r="H8" s="240"/>
      <c r="I8" s="240">
        <f>SUM(I9:I42)</f>
        <v>0</v>
      </c>
      <c r="J8" s="240"/>
      <c r="K8" s="240">
        <f>SUM(K9:K42)</f>
        <v>0</v>
      </c>
      <c r="L8" s="240"/>
      <c r="M8" s="240">
        <f>SUM(M9:M42)</f>
        <v>0</v>
      </c>
      <c r="N8" s="217"/>
      <c r="O8" s="217">
        <f>SUM(O9:O42)</f>
        <v>1.1253</v>
      </c>
      <c r="P8" s="217"/>
      <c r="Q8" s="217">
        <f>SUM(Q9:Q42)</f>
        <v>6.0449999999999999</v>
      </c>
      <c r="R8" s="217"/>
      <c r="S8" s="217"/>
      <c r="T8" s="236"/>
      <c r="U8" s="217">
        <f>SUM(U9:U42)</f>
        <v>45.140000000000008</v>
      </c>
      <c r="AE8" t="s">
        <v>116</v>
      </c>
    </row>
    <row r="9" spans="1:60" outlineLevel="1" x14ac:dyDescent="0.2">
      <c r="A9" s="212">
        <v>1</v>
      </c>
      <c r="B9" s="219" t="s">
        <v>117</v>
      </c>
      <c r="C9" s="262" t="s">
        <v>118</v>
      </c>
      <c r="D9" s="221" t="s">
        <v>119</v>
      </c>
      <c r="E9" s="226">
        <v>25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21</v>
      </c>
      <c r="M9" s="230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0.17199999999999999</v>
      </c>
      <c r="U9" s="221">
        <f>ROUND(E9*T9,2)</f>
        <v>4.3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120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9" t="s">
        <v>121</v>
      </c>
      <c r="C10" s="262" t="s">
        <v>122</v>
      </c>
      <c r="D10" s="221" t="s">
        <v>119</v>
      </c>
      <c r="E10" s="226">
        <v>4</v>
      </c>
      <c r="F10" s="229">
        <f>H10+J10</f>
        <v>0</v>
      </c>
      <c r="G10" s="230">
        <f>ROUND(E10*F10,2)</f>
        <v>0</v>
      </c>
      <c r="H10" s="230"/>
      <c r="I10" s="230">
        <f>ROUND(E10*H10,2)</f>
        <v>0</v>
      </c>
      <c r="J10" s="230"/>
      <c r="K10" s="230">
        <f>ROUND(E10*J10,2)</f>
        <v>0</v>
      </c>
      <c r="L10" s="230">
        <v>21</v>
      </c>
      <c r="M10" s="230">
        <f>G10*(1+L10/100)</f>
        <v>0</v>
      </c>
      <c r="N10" s="221">
        <v>0</v>
      </c>
      <c r="O10" s="221">
        <f>ROUND(E10*N10,5)</f>
        <v>0</v>
      </c>
      <c r="P10" s="221">
        <v>0.6</v>
      </c>
      <c r="Q10" s="221">
        <f>ROUND(E10*P10,5)</f>
        <v>2.4</v>
      </c>
      <c r="R10" s="221"/>
      <c r="S10" s="221"/>
      <c r="T10" s="222">
        <v>1.7869999999999999</v>
      </c>
      <c r="U10" s="221">
        <f>ROUND(E10*T10,2)</f>
        <v>7.15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120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3</v>
      </c>
      <c r="B11" s="219" t="s">
        <v>123</v>
      </c>
      <c r="C11" s="262" t="s">
        <v>124</v>
      </c>
      <c r="D11" s="221" t="s">
        <v>125</v>
      </c>
      <c r="E11" s="226">
        <v>13.5</v>
      </c>
      <c r="F11" s="229">
        <f>H11+J11</f>
        <v>0</v>
      </c>
      <c r="G11" s="230">
        <f>ROUND(E11*F11,2)</f>
        <v>0</v>
      </c>
      <c r="H11" s="230"/>
      <c r="I11" s="230">
        <f>ROUND(E11*H11,2)</f>
        <v>0</v>
      </c>
      <c r="J11" s="230"/>
      <c r="K11" s="230">
        <f>ROUND(E11*J11,2)</f>
        <v>0</v>
      </c>
      <c r="L11" s="230">
        <v>21</v>
      </c>
      <c r="M11" s="230">
        <f>G11*(1+L11/100)</f>
        <v>0</v>
      </c>
      <c r="N11" s="221">
        <v>0</v>
      </c>
      <c r="O11" s="221">
        <f>ROUND(E11*N11,5)</f>
        <v>0</v>
      </c>
      <c r="P11" s="221">
        <v>0.27</v>
      </c>
      <c r="Q11" s="221">
        <f>ROUND(E11*P11,5)</f>
        <v>3.645</v>
      </c>
      <c r="R11" s="221"/>
      <c r="S11" s="221"/>
      <c r="T11" s="222">
        <v>0.123</v>
      </c>
      <c r="U11" s="221">
        <f>ROUND(E11*T11,2)</f>
        <v>1.66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120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>
        <v>4</v>
      </c>
      <c r="B12" s="219" t="s">
        <v>126</v>
      </c>
      <c r="C12" s="262" t="s">
        <v>127</v>
      </c>
      <c r="D12" s="221" t="s">
        <v>128</v>
      </c>
      <c r="E12" s="226">
        <v>3.786</v>
      </c>
      <c r="F12" s="229">
        <f>H12+J12</f>
        <v>0</v>
      </c>
      <c r="G12" s="230">
        <f>ROUND(E12*F12,2)</f>
        <v>0</v>
      </c>
      <c r="H12" s="230"/>
      <c r="I12" s="230">
        <f>ROUND(E12*H12,2)</f>
        <v>0</v>
      </c>
      <c r="J12" s="230"/>
      <c r="K12" s="230">
        <f>ROUND(E12*J12,2)</f>
        <v>0</v>
      </c>
      <c r="L12" s="230">
        <v>21</v>
      </c>
      <c r="M12" s="230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9.7000000000000003E-2</v>
      </c>
      <c r="U12" s="221">
        <f>ROUND(E12*T12,2)</f>
        <v>0.37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120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/>
      <c r="B13" s="219"/>
      <c r="C13" s="263" t="s">
        <v>129</v>
      </c>
      <c r="D13" s="223"/>
      <c r="E13" s="227"/>
      <c r="F13" s="231"/>
      <c r="G13" s="232"/>
      <c r="H13" s="230"/>
      <c r="I13" s="230"/>
      <c r="J13" s="230"/>
      <c r="K13" s="230"/>
      <c r="L13" s="230"/>
      <c r="M13" s="230"/>
      <c r="N13" s="221"/>
      <c r="O13" s="221"/>
      <c r="P13" s="221"/>
      <c r="Q13" s="221"/>
      <c r="R13" s="221"/>
      <c r="S13" s="221"/>
      <c r="T13" s="222"/>
      <c r="U13" s="221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130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4" t="str">
        <f>C13</f>
        <v>sejmutí ornice tl. 150 mm</v>
      </c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19"/>
      <c r="C14" s="263" t="s">
        <v>131</v>
      </c>
      <c r="D14" s="223"/>
      <c r="E14" s="227"/>
      <c r="F14" s="231"/>
      <c r="G14" s="232"/>
      <c r="H14" s="230"/>
      <c r="I14" s="230"/>
      <c r="J14" s="230"/>
      <c r="K14" s="230"/>
      <c r="L14" s="230"/>
      <c r="M14" s="230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130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4" t="str">
        <f>C14</f>
        <v>5,1*4,95*0,15</v>
      </c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>
        <v>5</v>
      </c>
      <c r="B15" s="219" t="s">
        <v>132</v>
      </c>
      <c r="C15" s="262" t="s">
        <v>133</v>
      </c>
      <c r="D15" s="221" t="s">
        <v>128</v>
      </c>
      <c r="E15" s="226">
        <v>6.1</v>
      </c>
      <c r="F15" s="229">
        <f>H15+J15</f>
        <v>0</v>
      </c>
      <c r="G15" s="230">
        <f>ROUND(E15*F15,2)</f>
        <v>0</v>
      </c>
      <c r="H15" s="230"/>
      <c r="I15" s="230">
        <f>ROUND(E15*H15,2)</f>
        <v>0</v>
      </c>
      <c r="J15" s="230"/>
      <c r="K15" s="230">
        <f>ROUND(E15*J15,2)</f>
        <v>0</v>
      </c>
      <c r="L15" s="230">
        <v>21</v>
      </c>
      <c r="M15" s="230">
        <f>G15*(1+L15/100)</f>
        <v>0</v>
      </c>
      <c r="N15" s="221">
        <v>0</v>
      </c>
      <c r="O15" s="221">
        <f>ROUND(E15*N15,5)</f>
        <v>0</v>
      </c>
      <c r="P15" s="221">
        <v>0</v>
      </c>
      <c r="Q15" s="221">
        <f>ROUND(E15*P15,5)</f>
        <v>0</v>
      </c>
      <c r="R15" s="221"/>
      <c r="S15" s="221"/>
      <c r="T15" s="222">
        <v>3.5329999999999999</v>
      </c>
      <c r="U15" s="221">
        <f>ROUND(E15*T15,2)</f>
        <v>21.55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120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/>
      <c r="B16" s="219"/>
      <c r="C16" s="263" t="s">
        <v>134</v>
      </c>
      <c r="D16" s="223"/>
      <c r="E16" s="227"/>
      <c r="F16" s="231"/>
      <c r="G16" s="232"/>
      <c r="H16" s="230"/>
      <c r="I16" s="230"/>
      <c r="J16" s="230"/>
      <c r="K16" s="230"/>
      <c r="L16" s="230"/>
      <c r="M16" s="230"/>
      <c r="N16" s="221"/>
      <c r="O16" s="221"/>
      <c r="P16" s="221"/>
      <c r="Q16" s="221"/>
      <c r="R16" s="221"/>
      <c r="S16" s="221"/>
      <c r="T16" s="222"/>
      <c r="U16" s="22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130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4" t="str">
        <f>C16</f>
        <v>obnažení kabelu společnosti CETIN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/>
      <c r="B17" s="219"/>
      <c r="C17" s="263" t="s">
        <v>135</v>
      </c>
      <c r="D17" s="223"/>
      <c r="E17" s="227"/>
      <c r="F17" s="231"/>
      <c r="G17" s="232"/>
      <c r="H17" s="230"/>
      <c r="I17" s="230"/>
      <c r="J17" s="230"/>
      <c r="K17" s="230"/>
      <c r="L17" s="230"/>
      <c r="M17" s="230"/>
      <c r="N17" s="221"/>
      <c r="O17" s="221"/>
      <c r="P17" s="221"/>
      <c r="Q17" s="221"/>
      <c r="R17" s="221"/>
      <c r="S17" s="221"/>
      <c r="T17" s="222"/>
      <c r="U17" s="221"/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130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4" t="str">
        <f>C17</f>
        <v>0,35*0,5*6,0</v>
      </c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19"/>
      <c r="C18" s="263" t="s">
        <v>136</v>
      </c>
      <c r="D18" s="223"/>
      <c r="E18" s="227"/>
      <c r="F18" s="231"/>
      <c r="G18" s="232"/>
      <c r="H18" s="230"/>
      <c r="I18" s="230"/>
      <c r="J18" s="230"/>
      <c r="K18" s="230"/>
      <c r="L18" s="230"/>
      <c r="M18" s="230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130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4" t="str">
        <f>C18</f>
        <v>výkop pro kontejnerové stání</v>
      </c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/>
      <c r="B19" s="219"/>
      <c r="C19" s="263" t="s">
        <v>137</v>
      </c>
      <c r="D19" s="223"/>
      <c r="E19" s="227"/>
      <c r="F19" s="231"/>
      <c r="G19" s="232"/>
      <c r="H19" s="230"/>
      <c r="I19" s="230"/>
      <c r="J19" s="230"/>
      <c r="K19" s="230"/>
      <c r="L19" s="230"/>
      <c r="M19" s="230"/>
      <c r="N19" s="221"/>
      <c r="O19" s="221"/>
      <c r="P19" s="221"/>
      <c r="Q19" s="221"/>
      <c r="R19" s="221"/>
      <c r="S19" s="221"/>
      <c r="T19" s="222"/>
      <c r="U19" s="221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130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4" t="str">
        <f>C19</f>
        <v>5,1*4,95*0,2</v>
      </c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6</v>
      </c>
      <c r="B20" s="219" t="s">
        <v>138</v>
      </c>
      <c r="C20" s="262" t="s">
        <v>139</v>
      </c>
      <c r="D20" s="221" t="s">
        <v>119</v>
      </c>
      <c r="E20" s="226">
        <v>50</v>
      </c>
      <c r="F20" s="229">
        <f>H20+J20</f>
        <v>0</v>
      </c>
      <c r="G20" s="230">
        <f>ROUND(E20*F20,2)</f>
        <v>0</v>
      </c>
      <c r="H20" s="230"/>
      <c r="I20" s="230">
        <f>ROUND(E20*H20,2)</f>
        <v>0</v>
      </c>
      <c r="J20" s="230"/>
      <c r="K20" s="230">
        <f>ROUND(E20*J20,2)</f>
        <v>0</v>
      </c>
      <c r="L20" s="230">
        <v>21</v>
      </c>
      <c r="M20" s="230">
        <f>G20*(1+L20/100)</f>
        <v>0</v>
      </c>
      <c r="N20" s="221">
        <v>0</v>
      </c>
      <c r="O20" s="221">
        <f>ROUND(E20*N20,5)</f>
        <v>0</v>
      </c>
      <c r="P20" s="221">
        <v>0</v>
      </c>
      <c r="Q20" s="221">
        <f>ROUND(E20*P20,5)</f>
        <v>0</v>
      </c>
      <c r="R20" s="221"/>
      <c r="S20" s="221"/>
      <c r="T20" s="222">
        <v>0</v>
      </c>
      <c r="U20" s="221">
        <f>ROUND(E20*T20,2)</f>
        <v>0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120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/>
      <c r="B21" s="219"/>
      <c r="C21" s="263" t="s">
        <v>140</v>
      </c>
      <c r="D21" s="223"/>
      <c r="E21" s="227"/>
      <c r="F21" s="231"/>
      <c r="G21" s="232"/>
      <c r="H21" s="230"/>
      <c r="I21" s="230"/>
      <c r="J21" s="230"/>
      <c r="K21" s="230"/>
      <c r="L21" s="230"/>
      <c r="M21" s="230"/>
      <c r="N21" s="221"/>
      <c r="O21" s="221"/>
      <c r="P21" s="221"/>
      <c r="Q21" s="221"/>
      <c r="R21" s="221"/>
      <c r="S21" s="221"/>
      <c r="T21" s="222"/>
      <c r="U21" s="221"/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130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4" t="str">
        <f>C21</f>
        <v>25*2 'Přepočtené koeficientem množství'</v>
      </c>
      <c r="BB21" s="211"/>
      <c r="BC21" s="211"/>
      <c r="BD21" s="211"/>
      <c r="BE21" s="211"/>
      <c r="BF21" s="211"/>
      <c r="BG21" s="211"/>
      <c r="BH21" s="211"/>
    </row>
    <row r="22" spans="1:60" ht="22.5" outlineLevel="1" x14ac:dyDescent="0.2">
      <c r="A22" s="212">
        <v>7</v>
      </c>
      <c r="B22" s="219" t="s">
        <v>141</v>
      </c>
      <c r="C22" s="262" t="s">
        <v>142</v>
      </c>
      <c r="D22" s="221" t="s">
        <v>128</v>
      </c>
      <c r="E22" s="226">
        <v>8.3209999999999997</v>
      </c>
      <c r="F22" s="229">
        <f>H22+J22</f>
        <v>0</v>
      </c>
      <c r="G22" s="230">
        <f>ROUND(E22*F22,2)</f>
        <v>0</v>
      </c>
      <c r="H22" s="230"/>
      <c r="I22" s="230">
        <f>ROUND(E22*H22,2)</f>
        <v>0</v>
      </c>
      <c r="J22" s="230"/>
      <c r="K22" s="230">
        <f>ROUND(E22*J22,2)</f>
        <v>0</v>
      </c>
      <c r="L22" s="230">
        <v>21</v>
      </c>
      <c r="M22" s="230">
        <f>G22*(1+L22/100)</f>
        <v>0</v>
      </c>
      <c r="N22" s="221">
        <v>0</v>
      </c>
      <c r="O22" s="221">
        <f>ROUND(E22*N22,5)</f>
        <v>0</v>
      </c>
      <c r="P22" s="221">
        <v>0</v>
      </c>
      <c r="Q22" s="221">
        <f>ROUND(E22*P22,5)</f>
        <v>0</v>
      </c>
      <c r="R22" s="221"/>
      <c r="S22" s="221"/>
      <c r="T22" s="222">
        <v>1.0999999999999999E-2</v>
      </c>
      <c r="U22" s="221">
        <f>ROUND(E22*T22,2)</f>
        <v>0.09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120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/>
      <c r="B23" s="219"/>
      <c r="C23" s="263" t="s">
        <v>143</v>
      </c>
      <c r="D23" s="223"/>
      <c r="E23" s="227"/>
      <c r="F23" s="231"/>
      <c r="G23" s="232"/>
      <c r="H23" s="230"/>
      <c r="I23" s="230"/>
      <c r="J23" s="230"/>
      <c r="K23" s="230"/>
      <c r="L23" s="230"/>
      <c r="M23" s="230"/>
      <c r="N23" s="221"/>
      <c r="O23" s="221"/>
      <c r="P23" s="221"/>
      <c r="Q23" s="221"/>
      <c r="R23" s="221"/>
      <c r="S23" s="221"/>
      <c r="T23" s="222"/>
      <c r="U23" s="221"/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130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4" t="str">
        <f>C23</f>
        <v>3,786+6,1+0,635-1,0-1,2</v>
      </c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8</v>
      </c>
      <c r="B24" s="219" t="s">
        <v>144</v>
      </c>
      <c r="C24" s="262" t="s">
        <v>145</v>
      </c>
      <c r="D24" s="221" t="s">
        <v>128</v>
      </c>
      <c r="E24" s="226">
        <v>8.3209999999999997</v>
      </c>
      <c r="F24" s="229">
        <f>H24+J24</f>
        <v>0</v>
      </c>
      <c r="G24" s="230">
        <f>ROUND(E24*F24,2)</f>
        <v>0</v>
      </c>
      <c r="H24" s="230"/>
      <c r="I24" s="230">
        <f>ROUND(E24*H24,2)</f>
        <v>0</v>
      </c>
      <c r="J24" s="230"/>
      <c r="K24" s="230">
        <f>ROUND(E24*J24,2)</f>
        <v>0</v>
      </c>
      <c r="L24" s="230">
        <v>21</v>
      </c>
      <c r="M24" s="230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0.65200000000000002</v>
      </c>
      <c r="U24" s="221">
        <f>ROUND(E24*T24,2)</f>
        <v>5.43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120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>
        <v>9</v>
      </c>
      <c r="B25" s="219" t="s">
        <v>146</v>
      </c>
      <c r="C25" s="262" t="s">
        <v>147</v>
      </c>
      <c r="D25" s="221" t="s">
        <v>128</v>
      </c>
      <c r="E25" s="226">
        <v>1</v>
      </c>
      <c r="F25" s="229">
        <f>H25+J25</f>
        <v>0</v>
      </c>
      <c r="G25" s="230">
        <f>ROUND(E25*F25,2)</f>
        <v>0</v>
      </c>
      <c r="H25" s="230"/>
      <c r="I25" s="230">
        <f>ROUND(E25*H25,2)</f>
        <v>0</v>
      </c>
      <c r="J25" s="230"/>
      <c r="K25" s="230">
        <f>ROUND(E25*J25,2)</f>
        <v>0</v>
      </c>
      <c r="L25" s="230">
        <v>21</v>
      </c>
      <c r="M25" s="230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1.1499999999999999</v>
      </c>
      <c r="U25" s="221">
        <f>ROUND(E25*T25,2)</f>
        <v>1.1499999999999999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120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/>
      <c r="B26" s="219"/>
      <c r="C26" s="263" t="s">
        <v>304</v>
      </c>
      <c r="D26" s="223"/>
      <c r="E26" s="227"/>
      <c r="F26" s="231"/>
      <c r="G26" s="232"/>
      <c r="H26" s="230"/>
      <c r="I26" s="230"/>
      <c r="J26" s="230"/>
      <c r="K26" s="230"/>
      <c r="L26" s="230"/>
      <c r="M26" s="230"/>
      <c r="N26" s="221"/>
      <c r="O26" s="221"/>
      <c r="P26" s="221"/>
      <c r="Q26" s="221"/>
      <c r="R26" s="221"/>
      <c r="S26" s="221"/>
      <c r="T26" s="222"/>
      <c r="U26" s="221"/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130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4" t="str">
        <f>C26</f>
        <v>zásyp výkopkem po bet. ploše</v>
      </c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/>
      <c r="B27" s="219"/>
      <c r="C27" s="263" t="s">
        <v>148</v>
      </c>
      <c r="D27" s="223"/>
      <c r="E27" s="227"/>
      <c r="F27" s="231"/>
      <c r="G27" s="232"/>
      <c r="H27" s="230"/>
      <c r="I27" s="230"/>
      <c r="J27" s="230"/>
      <c r="K27" s="230"/>
      <c r="L27" s="230"/>
      <c r="M27" s="230"/>
      <c r="N27" s="221"/>
      <c r="O27" s="221"/>
      <c r="P27" s="221"/>
      <c r="Q27" s="221"/>
      <c r="R27" s="221"/>
      <c r="S27" s="221"/>
      <c r="T27" s="222"/>
      <c r="U27" s="221"/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130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4" t="str">
        <f>C27</f>
        <v>pl. 4,0*0,25</v>
      </c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>
        <v>10</v>
      </c>
      <c r="B28" s="219" t="s">
        <v>149</v>
      </c>
      <c r="C28" s="262" t="s">
        <v>150</v>
      </c>
      <c r="D28" s="221" t="s">
        <v>128</v>
      </c>
      <c r="E28" s="226">
        <v>0.45</v>
      </c>
      <c r="F28" s="229">
        <f>H28+J28</f>
        <v>0</v>
      </c>
      <c r="G28" s="230">
        <f>ROUND(E28*F28,2)</f>
        <v>0</v>
      </c>
      <c r="H28" s="230"/>
      <c r="I28" s="230">
        <f>ROUND(E28*H28,2)</f>
        <v>0</v>
      </c>
      <c r="J28" s="230"/>
      <c r="K28" s="230">
        <f>ROUND(E28*J28,2)</f>
        <v>0</v>
      </c>
      <c r="L28" s="230">
        <v>21</v>
      </c>
      <c r="M28" s="230">
        <f>G28*(1+L28/100)</f>
        <v>0</v>
      </c>
      <c r="N28" s="221">
        <v>0</v>
      </c>
      <c r="O28" s="221">
        <f>ROUND(E28*N28,5)</f>
        <v>0</v>
      </c>
      <c r="P28" s="221">
        <v>0</v>
      </c>
      <c r="Q28" s="221">
        <f>ROUND(E28*P28,5)</f>
        <v>0</v>
      </c>
      <c r="R28" s="221"/>
      <c r="S28" s="221"/>
      <c r="T28" s="222">
        <v>1.587</v>
      </c>
      <c r="U28" s="221">
        <f>ROUND(E28*T28,2)</f>
        <v>0.71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120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/>
      <c r="B29" s="219"/>
      <c r="C29" s="263" t="s">
        <v>151</v>
      </c>
      <c r="D29" s="223"/>
      <c r="E29" s="227"/>
      <c r="F29" s="231"/>
      <c r="G29" s="232"/>
      <c r="H29" s="230"/>
      <c r="I29" s="230"/>
      <c r="J29" s="230"/>
      <c r="K29" s="230"/>
      <c r="L29" s="230"/>
      <c r="M29" s="230"/>
      <c r="N29" s="221"/>
      <c r="O29" s="221"/>
      <c r="P29" s="221"/>
      <c r="Q29" s="221"/>
      <c r="R29" s="221"/>
      <c r="S29" s="221"/>
      <c r="T29" s="222"/>
      <c r="U29" s="221"/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130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4" t="str">
        <f>C29</f>
        <v>obsyp chráničky kabelu tl.150 mm</v>
      </c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/>
      <c r="B30" s="219"/>
      <c r="C30" s="263" t="s">
        <v>152</v>
      </c>
      <c r="D30" s="223"/>
      <c r="E30" s="227"/>
      <c r="F30" s="231"/>
      <c r="G30" s="232"/>
      <c r="H30" s="230"/>
      <c r="I30" s="230"/>
      <c r="J30" s="230"/>
      <c r="K30" s="230"/>
      <c r="L30" s="230"/>
      <c r="M30" s="230"/>
      <c r="N30" s="221"/>
      <c r="O30" s="221"/>
      <c r="P30" s="221"/>
      <c r="Q30" s="221"/>
      <c r="R30" s="221"/>
      <c r="S30" s="221"/>
      <c r="T30" s="222"/>
      <c r="U30" s="221"/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130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4" t="str">
        <f>C30</f>
        <v>0,15*0,5*6,0</v>
      </c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2">
        <v>11</v>
      </c>
      <c r="B31" s="219" t="s">
        <v>153</v>
      </c>
      <c r="C31" s="262" t="s">
        <v>154</v>
      </c>
      <c r="D31" s="221" t="s">
        <v>155</v>
      </c>
      <c r="E31" s="226">
        <v>1.125</v>
      </c>
      <c r="F31" s="229">
        <f>H31+J31</f>
        <v>0</v>
      </c>
      <c r="G31" s="230">
        <f>ROUND(E31*F31,2)</f>
        <v>0</v>
      </c>
      <c r="H31" s="230"/>
      <c r="I31" s="230">
        <f>ROUND(E31*H31,2)</f>
        <v>0</v>
      </c>
      <c r="J31" s="230"/>
      <c r="K31" s="230">
        <f>ROUND(E31*J31,2)</f>
        <v>0</v>
      </c>
      <c r="L31" s="230">
        <v>21</v>
      </c>
      <c r="M31" s="230">
        <f>G31*(1+L31/100)</f>
        <v>0</v>
      </c>
      <c r="N31" s="221">
        <v>1</v>
      </c>
      <c r="O31" s="221">
        <f>ROUND(E31*N31,5)</f>
        <v>1.125</v>
      </c>
      <c r="P31" s="221">
        <v>0</v>
      </c>
      <c r="Q31" s="221">
        <f>ROUND(E31*P31,5)</f>
        <v>0</v>
      </c>
      <c r="R31" s="221"/>
      <c r="S31" s="221"/>
      <c r="T31" s="222">
        <v>0</v>
      </c>
      <c r="U31" s="221">
        <f>ROUND(E31*T31,2)</f>
        <v>0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156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/>
      <c r="B32" s="219"/>
      <c r="C32" s="263" t="s">
        <v>151</v>
      </c>
      <c r="D32" s="223"/>
      <c r="E32" s="227"/>
      <c r="F32" s="231"/>
      <c r="G32" s="232"/>
      <c r="H32" s="230"/>
      <c r="I32" s="230"/>
      <c r="J32" s="230"/>
      <c r="K32" s="230"/>
      <c r="L32" s="230"/>
      <c r="M32" s="230"/>
      <c r="N32" s="221"/>
      <c r="O32" s="221"/>
      <c r="P32" s="221"/>
      <c r="Q32" s="221"/>
      <c r="R32" s="221"/>
      <c r="S32" s="221"/>
      <c r="T32" s="222"/>
      <c r="U32" s="221"/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130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4" t="str">
        <f>C32</f>
        <v>obsyp chráničky kabelu tl.150 mm</v>
      </c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/>
      <c r="B33" s="219"/>
      <c r="C33" s="263" t="s">
        <v>157</v>
      </c>
      <c r="D33" s="223"/>
      <c r="E33" s="227"/>
      <c r="F33" s="231"/>
      <c r="G33" s="232"/>
      <c r="H33" s="230"/>
      <c r="I33" s="230"/>
      <c r="J33" s="230"/>
      <c r="K33" s="230"/>
      <c r="L33" s="230"/>
      <c r="M33" s="230"/>
      <c r="N33" s="221"/>
      <c r="O33" s="221"/>
      <c r="P33" s="221"/>
      <c r="Q33" s="221"/>
      <c r="R33" s="221"/>
      <c r="S33" s="221"/>
      <c r="T33" s="222"/>
      <c r="U33" s="221"/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130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4" t="str">
        <f>C33</f>
        <v>0,45*2,5 'Přepočtené koeficientem množství'</v>
      </c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>
        <v>12</v>
      </c>
      <c r="B34" s="219" t="s">
        <v>158</v>
      </c>
      <c r="C34" s="262" t="s">
        <v>159</v>
      </c>
      <c r="D34" s="221" t="s">
        <v>119</v>
      </c>
      <c r="E34" s="226">
        <v>12</v>
      </c>
      <c r="F34" s="229">
        <f>H34+J34</f>
        <v>0</v>
      </c>
      <c r="G34" s="230">
        <f>ROUND(E34*F34,2)</f>
        <v>0</v>
      </c>
      <c r="H34" s="230"/>
      <c r="I34" s="230">
        <f>ROUND(E34*H34,2)</f>
        <v>0</v>
      </c>
      <c r="J34" s="230"/>
      <c r="K34" s="230">
        <f>ROUND(E34*J34,2)</f>
        <v>0</v>
      </c>
      <c r="L34" s="230">
        <v>21</v>
      </c>
      <c r="M34" s="230">
        <f>G34*(1+L34/100)</f>
        <v>0</v>
      </c>
      <c r="N34" s="221">
        <v>0</v>
      </c>
      <c r="O34" s="221">
        <f>ROUND(E34*N34,5)</f>
        <v>0</v>
      </c>
      <c r="P34" s="221">
        <v>0</v>
      </c>
      <c r="Q34" s="221">
        <f>ROUND(E34*P34,5)</f>
        <v>0</v>
      </c>
      <c r="R34" s="221"/>
      <c r="S34" s="221"/>
      <c r="T34" s="222">
        <v>0.06</v>
      </c>
      <c r="U34" s="221">
        <f>ROUND(E34*T34,2)</f>
        <v>0.72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120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13</v>
      </c>
      <c r="B35" s="219" t="s">
        <v>160</v>
      </c>
      <c r="C35" s="262" t="s">
        <v>161</v>
      </c>
      <c r="D35" s="221" t="s">
        <v>162</v>
      </c>
      <c r="E35" s="226">
        <v>0.3</v>
      </c>
      <c r="F35" s="229">
        <f>H35+J35</f>
        <v>0</v>
      </c>
      <c r="G35" s="230">
        <f>ROUND(E35*F35,2)</f>
        <v>0</v>
      </c>
      <c r="H35" s="230"/>
      <c r="I35" s="230">
        <f>ROUND(E35*H35,2)</f>
        <v>0</v>
      </c>
      <c r="J35" s="230"/>
      <c r="K35" s="230">
        <f>ROUND(E35*J35,2)</f>
        <v>0</v>
      </c>
      <c r="L35" s="230">
        <v>21</v>
      </c>
      <c r="M35" s="230">
        <f>G35*(1+L35/100)</f>
        <v>0</v>
      </c>
      <c r="N35" s="221">
        <v>1E-3</v>
      </c>
      <c r="O35" s="221">
        <f>ROUND(E35*N35,5)</f>
        <v>2.9999999999999997E-4</v>
      </c>
      <c r="P35" s="221">
        <v>0</v>
      </c>
      <c r="Q35" s="221">
        <f>ROUND(E35*P35,5)</f>
        <v>0</v>
      </c>
      <c r="R35" s="221"/>
      <c r="S35" s="221"/>
      <c r="T35" s="222">
        <v>0</v>
      </c>
      <c r="U35" s="221">
        <f>ROUND(E35*T35,2)</f>
        <v>0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156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/>
      <c r="B36" s="219"/>
      <c r="C36" s="263" t="s">
        <v>163</v>
      </c>
      <c r="D36" s="223"/>
      <c r="E36" s="227"/>
      <c r="F36" s="231"/>
      <c r="G36" s="232"/>
      <c r="H36" s="230"/>
      <c r="I36" s="230"/>
      <c r="J36" s="230"/>
      <c r="K36" s="230"/>
      <c r="L36" s="230"/>
      <c r="M36" s="230"/>
      <c r="N36" s="221"/>
      <c r="O36" s="221"/>
      <c r="P36" s="221"/>
      <c r="Q36" s="221"/>
      <c r="R36" s="221"/>
      <c r="S36" s="221"/>
      <c r="T36" s="222"/>
      <c r="U36" s="221"/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130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4" t="str">
        <f>C36</f>
        <v>12,0*0,025 'Přepočtené koeficientem množství'</v>
      </c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2">
        <v>14</v>
      </c>
      <c r="B37" s="219" t="s">
        <v>164</v>
      </c>
      <c r="C37" s="262" t="s">
        <v>165</v>
      </c>
      <c r="D37" s="221" t="s">
        <v>119</v>
      </c>
      <c r="E37" s="226">
        <v>25.245000000000001</v>
      </c>
      <c r="F37" s="229">
        <f>H37+J37</f>
        <v>0</v>
      </c>
      <c r="G37" s="230">
        <f>ROUND(E37*F37,2)</f>
        <v>0</v>
      </c>
      <c r="H37" s="230"/>
      <c r="I37" s="230">
        <f>ROUND(E37*H37,2)</f>
        <v>0</v>
      </c>
      <c r="J37" s="230"/>
      <c r="K37" s="230">
        <f>ROUND(E37*J37,2)</f>
        <v>0</v>
      </c>
      <c r="L37" s="230">
        <v>21</v>
      </c>
      <c r="M37" s="230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1.7999999999999999E-2</v>
      </c>
      <c r="U37" s="221">
        <f>ROUND(E37*T37,2)</f>
        <v>0.45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120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/>
      <c r="B38" s="219"/>
      <c r="C38" s="263" t="s">
        <v>166</v>
      </c>
      <c r="D38" s="223"/>
      <c r="E38" s="227"/>
      <c r="F38" s="231"/>
      <c r="G38" s="232"/>
      <c r="H38" s="230"/>
      <c r="I38" s="230"/>
      <c r="J38" s="230"/>
      <c r="K38" s="230"/>
      <c r="L38" s="230"/>
      <c r="M38" s="230"/>
      <c r="N38" s="221"/>
      <c r="O38" s="221"/>
      <c r="P38" s="221"/>
      <c r="Q38" s="221"/>
      <c r="R38" s="221"/>
      <c r="S38" s="221"/>
      <c r="T38" s="222"/>
      <c r="U38" s="221"/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130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4" t="str">
        <f>C38</f>
        <v>5,1*4,95</v>
      </c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15</v>
      </c>
      <c r="B39" s="219" t="s">
        <v>167</v>
      </c>
      <c r="C39" s="262" t="s">
        <v>168</v>
      </c>
      <c r="D39" s="221" t="s">
        <v>119</v>
      </c>
      <c r="E39" s="226">
        <v>12</v>
      </c>
      <c r="F39" s="229">
        <f>H39+J39</f>
        <v>0</v>
      </c>
      <c r="G39" s="230">
        <f>ROUND(E39*F39,2)</f>
        <v>0</v>
      </c>
      <c r="H39" s="230"/>
      <c r="I39" s="230">
        <f>ROUND(E39*H39,2)</f>
        <v>0</v>
      </c>
      <c r="J39" s="230"/>
      <c r="K39" s="230">
        <f>ROUND(E39*J39,2)</f>
        <v>0</v>
      </c>
      <c r="L39" s="230">
        <v>21</v>
      </c>
      <c r="M39" s="230">
        <f>G39*(1+L39/100)</f>
        <v>0</v>
      </c>
      <c r="N39" s="221">
        <v>0</v>
      </c>
      <c r="O39" s="221">
        <f>ROUND(E39*N39,5)</f>
        <v>0</v>
      </c>
      <c r="P39" s="221">
        <v>0</v>
      </c>
      <c r="Q39" s="221">
        <f>ROUND(E39*P39,5)</f>
        <v>0</v>
      </c>
      <c r="R39" s="221"/>
      <c r="S39" s="221"/>
      <c r="T39" s="222">
        <v>0.13</v>
      </c>
      <c r="U39" s="221">
        <f>ROUND(E39*T39,2)</f>
        <v>1.56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120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/>
      <c r="B40" s="219"/>
      <c r="C40" s="263" t="s">
        <v>169</v>
      </c>
      <c r="D40" s="223"/>
      <c r="E40" s="227"/>
      <c r="F40" s="231"/>
      <c r="G40" s="232"/>
      <c r="H40" s="230"/>
      <c r="I40" s="230"/>
      <c r="J40" s="230"/>
      <c r="K40" s="230"/>
      <c r="L40" s="230"/>
      <c r="M40" s="230"/>
      <c r="N40" s="221"/>
      <c r="O40" s="221"/>
      <c r="P40" s="221"/>
      <c r="Q40" s="221"/>
      <c r="R40" s="221"/>
      <c r="S40" s="221"/>
      <c r="T40" s="222"/>
      <c r="U40" s="221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130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4" t="str">
        <f>C40</f>
        <v>bude zpětně použita sejmutá ornice</v>
      </c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/>
      <c r="B41" s="219"/>
      <c r="C41" s="263" t="s">
        <v>170</v>
      </c>
      <c r="D41" s="223"/>
      <c r="E41" s="227"/>
      <c r="F41" s="231"/>
      <c r="G41" s="232"/>
      <c r="H41" s="230"/>
      <c r="I41" s="230"/>
      <c r="J41" s="230"/>
      <c r="K41" s="230"/>
      <c r="L41" s="230"/>
      <c r="M41" s="230"/>
      <c r="N41" s="221"/>
      <c r="O41" s="221"/>
      <c r="P41" s="221"/>
      <c r="Q41" s="221"/>
      <c r="R41" s="221"/>
      <c r="S41" s="221"/>
      <c r="T41" s="222"/>
      <c r="U41" s="221"/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130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4" t="str">
        <f>C41</f>
        <v>0,1*12,0 = 1,2 m3</v>
      </c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>
        <v>16</v>
      </c>
      <c r="B42" s="219" t="s">
        <v>171</v>
      </c>
      <c r="C42" s="262" t="s">
        <v>172</v>
      </c>
      <c r="D42" s="221" t="s">
        <v>128</v>
      </c>
      <c r="E42" s="226">
        <v>7.8289999999999997</v>
      </c>
      <c r="F42" s="229">
        <f>H42+J42</f>
        <v>0</v>
      </c>
      <c r="G42" s="230">
        <f>ROUND(E42*F42,2)</f>
        <v>0</v>
      </c>
      <c r="H42" s="230"/>
      <c r="I42" s="230">
        <f>ROUND(E42*H42,2)</f>
        <v>0</v>
      </c>
      <c r="J42" s="230"/>
      <c r="K42" s="230">
        <f>ROUND(E42*J42,2)</f>
        <v>0</v>
      </c>
      <c r="L42" s="230">
        <v>21</v>
      </c>
      <c r="M42" s="230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</v>
      </c>
      <c r="U42" s="221">
        <f>ROUND(E42*T42,2)</f>
        <v>0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120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x14ac:dyDescent="0.2">
      <c r="A43" s="213" t="s">
        <v>115</v>
      </c>
      <c r="B43" s="220" t="s">
        <v>64</v>
      </c>
      <c r="C43" s="264" t="s">
        <v>65</v>
      </c>
      <c r="D43" s="224"/>
      <c r="E43" s="228"/>
      <c r="F43" s="233"/>
      <c r="G43" s="233">
        <f>SUMIF(AE44:AE46,"&lt;&gt;NOR",G44:G46)</f>
        <v>0</v>
      </c>
      <c r="H43" s="233"/>
      <c r="I43" s="233">
        <f>SUM(I44:I46)</f>
        <v>0</v>
      </c>
      <c r="J43" s="233"/>
      <c r="K43" s="233">
        <f>SUM(K44:K46)</f>
        <v>0</v>
      </c>
      <c r="L43" s="233"/>
      <c r="M43" s="233">
        <f>SUM(M44:M46)</f>
        <v>0</v>
      </c>
      <c r="N43" s="224"/>
      <c r="O43" s="224">
        <f>SUM(O44:O46)</f>
        <v>1.60338</v>
      </c>
      <c r="P43" s="224"/>
      <c r="Q43" s="224">
        <f>SUM(Q44:Q46)</f>
        <v>0</v>
      </c>
      <c r="R43" s="224"/>
      <c r="S43" s="224"/>
      <c r="T43" s="225"/>
      <c r="U43" s="224">
        <f>SUM(U44:U46)</f>
        <v>0.3</v>
      </c>
      <c r="AE43" t="s">
        <v>116</v>
      </c>
    </row>
    <row r="44" spans="1:60" outlineLevel="1" x14ac:dyDescent="0.2">
      <c r="A44" s="212">
        <v>17</v>
      </c>
      <c r="B44" s="219" t="s">
        <v>173</v>
      </c>
      <c r="C44" s="262" t="s">
        <v>174</v>
      </c>
      <c r="D44" s="221" t="s">
        <v>128</v>
      </c>
      <c r="E44" s="226">
        <v>0.63500000000000001</v>
      </c>
      <c r="F44" s="229">
        <f>H44+J44</f>
        <v>0</v>
      </c>
      <c r="G44" s="230">
        <f>ROUND(E44*F44,2)</f>
        <v>0</v>
      </c>
      <c r="H44" s="230"/>
      <c r="I44" s="230">
        <f>ROUND(E44*H44,2)</f>
        <v>0</v>
      </c>
      <c r="J44" s="230"/>
      <c r="K44" s="230">
        <f>ROUND(E44*J44,2)</f>
        <v>0</v>
      </c>
      <c r="L44" s="230">
        <v>21</v>
      </c>
      <c r="M44" s="230">
        <f>G44*(1+L44/100)</f>
        <v>0</v>
      </c>
      <c r="N44" s="221">
        <v>2.5249999999999999</v>
      </c>
      <c r="O44" s="221">
        <f>ROUND(E44*N44,5)</f>
        <v>1.60338</v>
      </c>
      <c r="P44" s="221">
        <v>0</v>
      </c>
      <c r="Q44" s="221">
        <f>ROUND(E44*P44,5)</f>
        <v>0</v>
      </c>
      <c r="R44" s="221"/>
      <c r="S44" s="221"/>
      <c r="T44" s="222">
        <v>0.47699999999999998</v>
      </c>
      <c r="U44" s="221">
        <f>ROUND(E44*T44,2)</f>
        <v>0.3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120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/>
      <c r="B45" s="219"/>
      <c r="C45" s="263" t="s">
        <v>175</v>
      </c>
      <c r="D45" s="223"/>
      <c r="E45" s="227"/>
      <c r="F45" s="231"/>
      <c r="G45" s="232"/>
      <c r="H45" s="230"/>
      <c r="I45" s="230"/>
      <c r="J45" s="230"/>
      <c r="K45" s="230"/>
      <c r="L45" s="230"/>
      <c r="M45" s="230"/>
      <c r="N45" s="221"/>
      <c r="O45" s="221"/>
      <c r="P45" s="221"/>
      <c r="Q45" s="221"/>
      <c r="R45" s="221"/>
      <c r="S45" s="221"/>
      <c r="T45" s="222"/>
      <c r="U45" s="221"/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130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4" t="str">
        <f>C45</f>
        <v>základové patky pro oplocení</v>
      </c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/>
      <c r="B46" s="219"/>
      <c r="C46" s="263" t="s">
        <v>176</v>
      </c>
      <c r="D46" s="223"/>
      <c r="E46" s="227"/>
      <c r="F46" s="231"/>
      <c r="G46" s="232"/>
      <c r="H46" s="230"/>
      <c r="I46" s="230"/>
      <c r="J46" s="230"/>
      <c r="K46" s="230"/>
      <c r="L46" s="230"/>
      <c r="M46" s="230"/>
      <c r="N46" s="221"/>
      <c r="O46" s="221"/>
      <c r="P46" s="221"/>
      <c r="Q46" s="221"/>
      <c r="R46" s="221"/>
      <c r="S46" s="221"/>
      <c r="T46" s="222"/>
      <c r="U46" s="22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130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4" t="str">
        <f>C46</f>
        <v>3,14*0,15*0,15*0,6*15</v>
      </c>
      <c r="BB46" s="211"/>
      <c r="BC46" s="211"/>
      <c r="BD46" s="211"/>
      <c r="BE46" s="211"/>
      <c r="BF46" s="211"/>
      <c r="BG46" s="211"/>
      <c r="BH46" s="211"/>
    </row>
    <row r="47" spans="1:60" x14ac:dyDescent="0.2">
      <c r="A47" s="213" t="s">
        <v>115</v>
      </c>
      <c r="B47" s="220" t="s">
        <v>66</v>
      </c>
      <c r="C47" s="264" t="s">
        <v>67</v>
      </c>
      <c r="D47" s="224"/>
      <c r="E47" s="228"/>
      <c r="F47" s="233"/>
      <c r="G47" s="233">
        <f>SUMIF(AE48:AE50,"&lt;&gt;NOR",G48:G50)</f>
        <v>0</v>
      </c>
      <c r="H47" s="233"/>
      <c r="I47" s="233">
        <f>SUM(I48:I50)</f>
        <v>0</v>
      </c>
      <c r="J47" s="233"/>
      <c r="K47" s="233">
        <f>SUM(K48:K50)</f>
        <v>0</v>
      </c>
      <c r="L47" s="233"/>
      <c r="M47" s="233">
        <f>SUM(M48:M50)</f>
        <v>0</v>
      </c>
      <c r="N47" s="224"/>
      <c r="O47" s="224">
        <f>SUM(O48:O50)</f>
        <v>0.20041999999999999</v>
      </c>
      <c r="P47" s="224"/>
      <c r="Q47" s="224">
        <f>SUM(Q48:Q50)</f>
        <v>0</v>
      </c>
      <c r="R47" s="224"/>
      <c r="S47" s="224"/>
      <c r="T47" s="225"/>
      <c r="U47" s="224">
        <f>SUM(U48:U50)</f>
        <v>0.14000000000000001</v>
      </c>
      <c r="AE47" t="s">
        <v>116</v>
      </c>
    </row>
    <row r="48" spans="1:60" outlineLevel="1" x14ac:dyDescent="0.2">
      <c r="A48" s="212">
        <v>18</v>
      </c>
      <c r="B48" s="219" t="s">
        <v>177</v>
      </c>
      <c r="C48" s="262" t="s">
        <v>178</v>
      </c>
      <c r="D48" s="221" t="s">
        <v>128</v>
      </c>
      <c r="E48" s="226">
        <v>0.106</v>
      </c>
      <c r="F48" s="229">
        <f>H48+J48</f>
        <v>0</v>
      </c>
      <c r="G48" s="230">
        <f>ROUND(E48*F48,2)</f>
        <v>0</v>
      </c>
      <c r="H48" s="230"/>
      <c r="I48" s="230">
        <f>ROUND(E48*H48,2)</f>
        <v>0</v>
      </c>
      <c r="J48" s="230"/>
      <c r="K48" s="230">
        <f>ROUND(E48*J48,2)</f>
        <v>0</v>
      </c>
      <c r="L48" s="230">
        <v>21</v>
      </c>
      <c r="M48" s="230">
        <f>G48*(1+L48/100)</f>
        <v>0</v>
      </c>
      <c r="N48" s="221">
        <v>1.8907700000000001</v>
      </c>
      <c r="O48" s="221">
        <f>ROUND(E48*N48,5)</f>
        <v>0.20041999999999999</v>
      </c>
      <c r="P48" s="221">
        <v>0</v>
      </c>
      <c r="Q48" s="221">
        <f>ROUND(E48*P48,5)</f>
        <v>0</v>
      </c>
      <c r="R48" s="221"/>
      <c r="S48" s="221"/>
      <c r="T48" s="222">
        <v>1.3169999999999999</v>
      </c>
      <c r="U48" s="221">
        <f>ROUND(E48*T48,2)</f>
        <v>0.14000000000000001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120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/>
      <c r="B49" s="219"/>
      <c r="C49" s="263" t="s">
        <v>179</v>
      </c>
      <c r="D49" s="223"/>
      <c r="E49" s="227"/>
      <c r="F49" s="231"/>
      <c r="G49" s="232"/>
      <c r="H49" s="230"/>
      <c r="I49" s="230"/>
      <c r="J49" s="230"/>
      <c r="K49" s="230"/>
      <c r="L49" s="230"/>
      <c r="M49" s="230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130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4" t="str">
        <f>C49</f>
        <v>lože pod bet. patky</v>
      </c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/>
      <c r="B50" s="219"/>
      <c r="C50" s="263" t="s">
        <v>180</v>
      </c>
      <c r="D50" s="223"/>
      <c r="E50" s="227"/>
      <c r="F50" s="231"/>
      <c r="G50" s="232"/>
      <c r="H50" s="230"/>
      <c r="I50" s="230"/>
      <c r="J50" s="230"/>
      <c r="K50" s="230"/>
      <c r="L50" s="230"/>
      <c r="M50" s="230"/>
      <c r="N50" s="221"/>
      <c r="O50" s="221"/>
      <c r="P50" s="221"/>
      <c r="Q50" s="221"/>
      <c r="R50" s="221"/>
      <c r="S50" s="221"/>
      <c r="T50" s="222"/>
      <c r="U50" s="221"/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130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4" t="str">
        <f>C50</f>
        <v>3,14*0,15*0,15*0,1*15</v>
      </c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13" t="s">
        <v>115</v>
      </c>
      <c r="B51" s="220" t="s">
        <v>68</v>
      </c>
      <c r="C51" s="264" t="s">
        <v>69</v>
      </c>
      <c r="D51" s="224"/>
      <c r="E51" s="228"/>
      <c r="F51" s="233"/>
      <c r="G51" s="233">
        <f>SUMIF(AE52:AE59,"&lt;&gt;NOR",G52:G59)</f>
        <v>0</v>
      </c>
      <c r="H51" s="233"/>
      <c r="I51" s="233">
        <f>SUM(I52:I59)</f>
        <v>0</v>
      </c>
      <c r="J51" s="233"/>
      <c r="K51" s="233">
        <f>SUM(K52:K59)</f>
        <v>0</v>
      </c>
      <c r="L51" s="233"/>
      <c r="M51" s="233">
        <f>SUM(M52:M59)</f>
        <v>0</v>
      </c>
      <c r="N51" s="224"/>
      <c r="O51" s="224">
        <f>SUM(O52:O59)</f>
        <v>18.780850000000001</v>
      </c>
      <c r="P51" s="224"/>
      <c r="Q51" s="224">
        <f>SUM(Q52:Q59)</f>
        <v>0</v>
      </c>
      <c r="R51" s="224"/>
      <c r="S51" s="224"/>
      <c r="T51" s="225"/>
      <c r="U51" s="224">
        <f>SUM(U52:U59)</f>
        <v>12.56</v>
      </c>
      <c r="AE51" t="s">
        <v>116</v>
      </c>
    </row>
    <row r="52" spans="1:60" ht="22.5" outlineLevel="1" x14ac:dyDescent="0.2">
      <c r="A52" s="212">
        <v>19</v>
      </c>
      <c r="B52" s="219" t="s">
        <v>181</v>
      </c>
      <c r="C52" s="262" t="s">
        <v>182</v>
      </c>
      <c r="D52" s="221" t="s">
        <v>119</v>
      </c>
      <c r="E52" s="226">
        <v>25.245000000000001</v>
      </c>
      <c r="F52" s="229">
        <f>H52+J52</f>
        <v>0</v>
      </c>
      <c r="G52" s="230">
        <f>ROUND(E52*F52,2)</f>
        <v>0</v>
      </c>
      <c r="H52" s="230"/>
      <c r="I52" s="230">
        <f>ROUND(E52*H52,2)</f>
        <v>0</v>
      </c>
      <c r="J52" s="230"/>
      <c r="K52" s="230">
        <f>ROUND(E52*J52,2)</f>
        <v>0</v>
      </c>
      <c r="L52" s="230">
        <v>21</v>
      </c>
      <c r="M52" s="230">
        <f>G52*(1+L52/100)</f>
        <v>0</v>
      </c>
      <c r="N52" s="221">
        <v>0.55125000000000002</v>
      </c>
      <c r="O52" s="221">
        <f>ROUND(E52*N52,5)</f>
        <v>13.916309999999999</v>
      </c>
      <c r="P52" s="221">
        <v>0</v>
      </c>
      <c r="Q52" s="221">
        <f>ROUND(E52*P52,5)</f>
        <v>0</v>
      </c>
      <c r="R52" s="221"/>
      <c r="S52" s="221"/>
      <c r="T52" s="222">
        <v>2.7E-2</v>
      </c>
      <c r="U52" s="221">
        <f>ROUND(E52*T52,2)</f>
        <v>0.68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120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2"/>
      <c r="B53" s="219"/>
      <c r="C53" s="263" t="s">
        <v>166</v>
      </c>
      <c r="D53" s="223"/>
      <c r="E53" s="227"/>
      <c r="F53" s="231"/>
      <c r="G53" s="232"/>
      <c r="H53" s="230"/>
      <c r="I53" s="230"/>
      <c r="J53" s="230"/>
      <c r="K53" s="230"/>
      <c r="L53" s="230"/>
      <c r="M53" s="230"/>
      <c r="N53" s="221"/>
      <c r="O53" s="221"/>
      <c r="P53" s="221"/>
      <c r="Q53" s="221"/>
      <c r="R53" s="221"/>
      <c r="S53" s="221"/>
      <c r="T53" s="222"/>
      <c r="U53" s="221"/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130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4" t="str">
        <f>C53</f>
        <v>5,1*4,95</v>
      </c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>
        <v>20</v>
      </c>
      <c r="B54" s="219" t="s">
        <v>183</v>
      </c>
      <c r="C54" s="262" t="s">
        <v>184</v>
      </c>
      <c r="D54" s="221" t="s">
        <v>119</v>
      </c>
      <c r="E54" s="226">
        <v>23</v>
      </c>
      <c r="F54" s="229">
        <f>H54+J54</f>
        <v>0</v>
      </c>
      <c r="G54" s="230">
        <f>ROUND(E54*F54,2)</f>
        <v>0</v>
      </c>
      <c r="H54" s="230"/>
      <c r="I54" s="230">
        <f>ROUND(E54*H54,2)</f>
        <v>0</v>
      </c>
      <c r="J54" s="230"/>
      <c r="K54" s="230">
        <f>ROUND(E54*J54,2)</f>
        <v>0</v>
      </c>
      <c r="L54" s="230">
        <v>21</v>
      </c>
      <c r="M54" s="230">
        <f>G54*(1+L54/100)</f>
        <v>0</v>
      </c>
      <c r="N54" s="221">
        <v>7.3899999999999993E-2</v>
      </c>
      <c r="O54" s="221">
        <f>ROUND(E54*N54,5)</f>
        <v>1.6997</v>
      </c>
      <c r="P54" s="221">
        <v>0</v>
      </c>
      <c r="Q54" s="221">
        <f>ROUND(E54*P54,5)</f>
        <v>0</v>
      </c>
      <c r="R54" s="221"/>
      <c r="S54" s="221"/>
      <c r="T54" s="222">
        <v>0.45200000000000001</v>
      </c>
      <c r="U54" s="221">
        <f>ROUND(E54*T54,2)</f>
        <v>10.4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120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>
        <v>21</v>
      </c>
      <c r="B55" s="219" t="s">
        <v>185</v>
      </c>
      <c r="C55" s="262" t="s">
        <v>186</v>
      </c>
      <c r="D55" s="221" t="s">
        <v>119</v>
      </c>
      <c r="E55" s="226">
        <v>24.15</v>
      </c>
      <c r="F55" s="229">
        <f>H55+J55</f>
        <v>0</v>
      </c>
      <c r="G55" s="230">
        <f>ROUND(E55*F55,2)</f>
        <v>0</v>
      </c>
      <c r="H55" s="230"/>
      <c r="I55" s="230">
        <f>ROUND(E55*H55,2)</f>
        <v>0</v>
      </c>
      <c r="J55" s="230"/>
      <c r="K55" s="230">
        <f>ROUND(E55*J55,2)</f>
        <v>0</v>
      </c>
      <c r="L55" s="230">
        <v>21</v>
      </c>
      <c r="M55" s="230">
        <f>G55*(1+L55/100)</f>
        <v>0</v>
      </c>
      <c r="N55" s="221">
        <v>0.13100000000000001</v>
      </c>
      <c r="O55" s="221">
        <f>ROUND(E55*N55,5)</f>
        <v>3.1636500000000001</v>
      </c>
      <c r="P55" s="221">
        <v>0</v>
      </c>
      <c r="Q55" s="221">
        <f>ROUND(E55*P55,5)</f>
        <v>0</v>
      </c>
      <c r="R55" s="221"/>
      <c r="S55" s="221"/>
      <c r="T55" s="222">
        <v>0</v>
      </c>
      <c r="U55" s="221">
        <f>ROUND(E55*T55,2)</f>
        <v>0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156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/>
      <c r="B56" s="219"/>
      <c r="C56" s="263" t="s">
        <v>187</v>
      </c>
      <c r="D56" s="223"/>
      <c r="E56" s="227"/>
      <c r="F56" s="231"/>
      <c r="G56" s="232"/>
      <c r="H56" s="230"/>
      <c r="I56" s="230"/>
      <c r="J56" s="230"/>
      <c r="K56" s="230"/>
      <c r="L56" s="230"/>
      <c r="M56" s="230"/>
      <c r="N56" s="221"/>
      <c r="O56" s="221"/>
      <c r="P56" s="221"/>
      <c r="Q56" s="221"/>
      <c r="R56" s="221"/>
      <c r="S56" s="221"/>
      <c r="T56" s="222"/>
      <c r="U56" s="221"/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130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4" t="str">
        <f>C56</f>
        <v>23,0*1,05 'Přepočtené koeficientem množství'</v>
      </c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>
        <v>22</v>
      </c>
      <c r="B57" s="219" t="s">
        <v>188</v>
      </c>
      <c r="C57" s="262" t="s">
        <v>189</v>
      </c>
      <c r="D57" s="221" t="s">
        <v>125</v>
      </c>
      <c r="E57" s="226">
        <v>3.6</v>
      </c>
      <c r="F57" s="229">
        <f>H57+J57</f>
        <v>0</v>
      </c>
      <c r="G57" s="230">
        <f>ROUND(E57*F57,2)</f>
        <v>0</v>
      </c>
      <c r="H57" s="230"/>
      <c r="I57" s="230">
        <f>ROUND(E57*H57,2)</f>
        <v>0</v>
      </c>
      <c r="J57" s="230"/>
      <c r="K57" s="230">
        <f>ROUND(E57*J57,2)</f>
        <v>0</v>
      </c>
      <c r="L57" s="230">
        <v>21</v>
      </c>
      <c r="M57" s="230">
        <f>G57*(1+L57/100)</f>
        <v>0</v>
      </c>
      <c r="N57" s="221">
        <v>3.3E-4</v>
      </c>
      <c r="O57" s="221">
        <f>ROUND(E57*N57,5)</f>
        <v>1.1900000000000001E-3</v>
      </c>
      <c r="P57" s="221">
        <v>0</v>
      </c>
      <c r="Q57" s="221">
        <f>ROUND(E57*P57,5)</f>
        <v>0</v>
      </c>
      <c r="R57" s="221"/>
      <c r="S57" s="221"/>
      <c r="T57" s="222">
        <v>0.41</v>
      </c>
      <c r="U57" s="221">
        <f>ROUND(E57*T57,2)</f>
        <v>1.48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120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/>
      <c r="B58" s="219"/>
      <c r="C58" s="263" t="s">
        <v>190</v>
      </c>
      <c r="D58" s="223"/>
      <c r="E58" s="227"/>
      <c r="F58" s="231"/>
      <c r="G58" s="232"/>
      <c r="H58" s="230"/>
      <c r="I58" s="230"/>
      <c r="J58" s="230"/>
      <c r="K58" s="230"/>
      <c r="L58" s="230"/>
      <c r="M58" s="230"/>
      <c r="N58" s="221"/>
      <c r="O58" s="221"/>
      <c r="P58" s="221"/>
      <c r="Q58" s="221"/>
      <c r="R58" s="221"/>
      <c r="S58" s="221"/>
      <c r="T58" s="222"/>
      <c r="U58" s="221"/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130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4" t="str">
        <f>C58</f>
        <v>řezání zámkové dlažby kolem konstrukce oplocení</v>
      </c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/>
      <c r="B59" s="219"/>
      <c r="C59" s="263" t="s">
        <v>191</v>
      </c>
      <c r="D59" s="223"/>
      <c r="E59" s="227"/>
      <c r="F59" s="231"/>
      <c r="G59" s="232"/>
      <c r="H59" s="230"/>
      <c r="I59" s="230"/>
      <c r="J59" s="230"/>
      <c r="K59" s="230"/>
      <c r="L59" s="230"/>
      <c r="M59" s="230"/>
      <c r="N59" s="221"/>
      <c r="O59" s="221"/>
      <c r="P59" s="221"/>
      <c r="Q59" s="221"/>
      <c r="R59" s="221"/>
      <c r="S59" s="221"/>
      <c r="T59" s="222"/>
      <c r="U59" s="221"/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130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4" t="str">
        <f>C59</f>
        <v>0,08*3*15</v>
      </c>
      <c r="BB59" s="211"/>
      <c r="BC59" s="211"/>
      <c r="BD59" s="211"/>
      <c r="BE59" s="211"/>
      <c r="BF59" s="211"/>
      <c r="BG59" s="211"/>
      <c r="BH59" s="211"/>
    </row>
    <row r="60" spans="1:60" x14ac:dyDescent="0.2">
      <c r="A60" s="213" t="s">
        <v>115</v>
      </c>
      <c r="B60" s="220" t="s">
        <v>70</v>
      </c>
      <c r="C60" s="264" t="s">
        <v>71</v>
      </c>
      <c r="D60" s="224"/>
      <c r="E60" s="228"/>
      <c r="F60" s="233"/>
      <c r="G60" s="233">
        <f>SUMIF(AE61:AE64,"&lt;&gt;NOR",G61:G64)</f>
        <v>0</v>
      </c>
      <c r="H60" s="233"/>
      <c r="I60" s="233">
        <f>SUM(I61:I64)</f>
        <v>0</v>
      </c>
      <c r="J60" s="233"/>
      <c r="K60" s="233">
        <f>SUM(K61:K64)</f>
        <v>0</v>
      </c>
      <c r="L60" s="233"/>
      <c r="M60" s="233">
        <f>SUM(M61:M64)</f>
        <v>0</v>
      </c>
      <c r="N60" s="224"/>
      <c r="O60" s="224">
        <f>SUM(O61:O64)</f>
        <v>9.0990000000000001E-2</v>
      </c>
      <c r="P60" s="224"/>
      <c r="Q60" s="224">
        <f>SUM(Q61:Q64)</f>
        <v>0</v>
      </c>
      <c r="R60" s="224"/>
      <c r="S60" s="224"/>
      <c r="T60" s="225"/>
      <c r="U60" s="224">
        <f>SUM(U61:U64)</f>
        <v>0.87</v>
      </c>
      <c r="AE60" t="s">
        <v>116</v>
      </c>
    </row>
    <row r="61" spans="1:60" outlineLevel="1" x14ac:dyDescent="0.2">
      <c r="A61" s="212">
        <v>23</v>
      </c>
      <c r="B61" s="219" t="s">
        <v>192</v>
      </c>
      <c r="C61" s="262" t="s">
        <v>193</v>
      </c>
      <c r="D61" s="221" t="s">
        <v>125</v>
      </c>
      <c r="E61" s="226">
        <v>9</v>
      </c>
      <c r="F61" s="229">
        <f>H61+J61</f>
        <v>0</v>
      </c>
      <c r="G61" s="230">
        <f>ROUND(E61*F61,2)</f>
        <v>0</v>
      </c>
      <c r="H61" s="230"/>
      <c r="I61" s="230">
        <f>ROUND(E61*H61,2)</f>
        <v>0</v>
      </c>
      <c r="J61" s="230"/>
      <c r="K61" s="230">
        <f>ROUND(E61*J61,2)</f>
        <v>0</v>
      </c>
      <c r="L61" s="230">
        <v>21</v>
      </c>
      <c r="M61" s="230">
        <f>G61*(1+L61/100)</f>
        <v>0</v>
      </c>
      <c r="N61" s="221">
        <v>1.0000000000000001E-5</v>
      </c>
      <c r="O61" s="221">
        <f>ROUND(E61*N61,5)</f>
        <v>9.0000000000000006E-5</v>
      </c>
      <c r="P61" s="221">
        <v>0</v>
      </c>
      <c r="Q61" s="221">
        <f>ROUND(E61*P61,5)</f>
        <v>0</v>
      </c>
      <c r="R61" s="221"/>
      <c r="S61" s="221"/>
      <c r="T61" s="222">
        <v>9.7000000000000003E-2</v>
      </c>
      <c r="U61" s="221">
        <f>ROUND(E61*T61,2)</f>
        <v>0.87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120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/>
      <c r="B62" s="219"/>
      <c r="C62" s="263" t="s">
        <v>194</v>
      </c>
      <c r="D62" s="223"/>
      <c r="E62" s="227"/>
      <c r="F62" s="231"/>
      <c r="G62" s="232"/>
      <c r="H62" s="230"/>
      <c r="I62" s="230"/>
      <c r="J62" s="230"/>
      <c r="K62" s="230"/>
      <c r="L62" s="230"/>
      <c r="M62" s="230"/>
      <c r="N62" s="221"/>
      <c r="O62" s="221"/>
      <c r="P62" s="221"/>
      <c r="Q62" s="221"/>
      <c r="R62" s="221"/>
      <c r="S62" s="221"/>
      <c r="T62" s="222"/>
      <c r="U62" s="221"/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130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4" t="str">
        <f>C62</f>
        <v>ztracené bednění pro základové patky</v>
      </c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/>
      <c r="B63" s="219"/>
      <c r="C63" s="263" t="s">
        <v>195</v>
      </c>
      <c r="D63" s="223"/>
      <c r="E63" s="227"/>
      <c r="F63" s="231"/>
      <c r="G63" s="232"/>
      <c r="H63" s="230"/>
      <c r="I63" s="230"/>
      <c r="J63" s="230"/>
      <c r="K63" s="230"/>
      <c r="L63" s="230"/>
      <c r="M63" s="230"/>
      <c r="N63" s="221"/>
      <c r="O63" s="221"/>
      <c r="P63" s="221"/>
      <c r="Q63" s="221"/>
      <c r="R63" s="221"/>
      <c r="S63" s="221"/>
      <c r="T63" s="222"/>
      <c r="U63" s="221"/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130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4" t="str">
        <f>C63</f>
        <v>0,6*15</v>
      </c>
      <c r="BB63" s="211"/>
      <c r="BC63" s="211"/>
      <c r="BD63" s="211"/>
      <c r="BE63" s="211"/>
      <c r="BF63" s="211"/>
      <c r="BG63" s="211"/>
      <c r="BH63" s="211"/>
    </row>
    <row r="64" spans="1:60" ht="22.5" outlineLevel="1" x14ac:dyDescent="0.2">
      <c r="A64" s="212">
        <v>24</v>
      </c>
      <c r="B64" s="219" t="s">
        <v>196</v>
      </c>
      <c r="C64" s="262" t="s">
        <v>197</v>
      </c>
      <c r="D64" s="221" t="s">
        <v>198</v>
      </c>
      <c r="E64" s="226">
        <v>9</v>
      </c>
      <c r="F64" s="229">
        <f>H64+J64</f>
        <v>0</v>
      </c>
      <c r="G64" s="230">
        <f>ROUND(E64*F64,2)</f>
        <v>0</v>
      </c>
      <c r="H64" s="230"/>
      <c r="I64" s="230">
        <f>ROUND(E64*H64,2)</f>
        <v>0</v>
      </c>
      <c r="J64" s="230"/>
      <c r="K64" s="230">
        <f>ROUND(E64*J64,2)</f>
        <v>0</v>
      </c>
      <c r="L64" s="230">
        <v>21</v>
      </c>
      <c r="M64" s="230">
        <f>G64*(1+L64/100)</f>
        <v>0</v>
      </c>
      <c r="N64" s="221">
        <v>1.01E-2</v>
      </c>
      <c r="O64" s="221">
        <f>ROUND(E64*N64,5)</f>
        <v>9.0899999999999995E-2</v>
      </c>
      <c r="P64" s="221">
        <v>0</v>
      </c>
      <c r="Q64" s="221">
        <f>ROUND(E64*P64,5)</f>
        <v>0</v>
      </c>
      <c r="R64" s="221"/>
      <c r="S64" s="221"/>
      <c r="T64" s="222">
        <v>0</v>
      </c>
      <c r="U64" s="221">
        <f>ROUND(E64*T64,2)</f>
        <v>0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156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x14ac:dyDescent="0.2">
      <c r="A65" s="213" t="s">
        <v>115</v>
      </c>
      <c r="B65" s="220" t="s">
        <v>72</v>
      </c>
      <c r="C65" s="264" t="s">
        <v>73</v>
      </c>
      <c r="D65" s="224"/>
      <c r="E65" s="228"/>
      <c r="F65" s="233"/>
      <c r="G65" s="233">
        <f>SUMIF(AE66:AE76,"&lt;&gt;NOR",G66:G76)</f>
        <v>0</v>
      </c>
      <c r="H65" s="233"/>
      <c r="I65" s="233">
        <f>SUM(I66:I76)</f>
        <v>0</v>
      </c>
      <c r="J65" s="233"/>
      <c r="K65" s="233">
        <f>SUM(K66:K76)</f>
        <v>0</v>
      </c>
      <c r="L65" s="233"/>
      <c r="M65" s="233">
        <f>SUM(M66:M76)</f>
        <v>0</v>
      </c>
      <c r="N65" s="224"/>
      <c r="O65" s="224">
        <f>SUM(O66:O76)</f>
        <v>5.2616299999999994</v>
      </c>
      <c r="P65" s="224"/>
      <c r="Q65" s="224">
        <f>SUM(Q66:Q76)</f>
        <v>0</v>
      </c>
      <c r="R65" s="224"/>
      <c r="S65" s="224"/>
      <c r="T65" s="225"/>
      <c r="U65" s="224">
        <f>SUM(U66:U76)</f>
        <v>7.9</v>
      </c>
      <c r="AE65" t="s">
        <v>116</v>
      </c>
    </row>
    <row r="66" spans="1:60" outlineLevel="1" x14ac:dyDescent="0.2">
      <c r="A66" s="212">
        <v>25</v>
      </c>
      <c r="B66" s="219" t="s">
        <v>199</v>
      </c>
      <c r="C66" s="262" t="s">
        <v>200</v>
      </c>
      <c r="D66" s="221" t="s">
        <v>125</v>
      </c>
      <c r="E66" s="226">
        <v>23</v>
      </c>
      <c r="F66" s="229">
        <f>H66+J66</f>
        <v>0</v>
      </c>
      <c r="G66" s="230">
        <f>ROUND(E66*F66,2)</f>
        <v>0</v>
      </c>
      <c r="H66" s="230"/>
      <c r="I66" s="230">
        <f>ROUND(E66*H66,2)</f>
        <v>0</v>
      </c>
      <c r="J66" s="230"/>
      <c r="K66" s="230">
        <f>ROUND(E66*J66,2)</f>
        <v>0</v>
      </c>
      <c r="L66" s="230">
        <v>21</v>
      </c>
      <c r="M66" s="230">
        <f>G66*(1+L66/100)</f>
        <v>0</v>
      </c>
      <c r="N66" s="221">
        <v>0.188</v>
      </c>
      <c r="O66" s="221">
        <f>ROUND(E66*N66,5)</f>
        <v>4.3239999999999998</v>
      </c>
      <c r="P66" s="221">
        <v>0</v>
      </c>
      <c r="Q66" s="221">
        <f>ROUND(E66*P66,5)</f>
        <v>0</v>
      </c>
      <c r="R66" s="221"/>
      <c r="S66" s="221"/>
      <c r="T66" s="222">
        <v>0.27200000000000002</v>
      </c>
      <c r="U66" s="221">
        <f>ROUND(E66*T66,2)</f>
        <v>6.26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120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2">
        <v>26</v>
      </c>
      <c r="B67" s="219" t="s">
        <v>201</v>
      </c>
      <c r="C67" s="262" t="s">
        <v>202</v>
      </c>
      <c r="D67" s="221" t="s">
        <v>198</v>
      </c>
      <c r="E67" s="226">
        <v>29</v>
      </c>
      <c r="F67" s="229">
        <f>H67+J67</f>
        <v>0</v>
      </c>
      <c r="G67" s="230">
        <f>ROUND(E67*F67,2)</f>
        <v>0</v>
      </c>
      <c r="H67" s="230"/>
      <c r="I67" s="230">
        <f>ROUND(E67*H67,2)</f>
        <v>0</v>
      </c>
      <c r="J67" s="230"/>
      <c r="K67" s="230">
        <f>ROUND(E67*J67,2)</f>
        <v>0</v>
      </c>
      <c r="L67" s="230">
        <v>21</v>
      </c>
      <c r="M67" s="230">
        <f>G67*(1+L67/100)</f>
        <v>0</v>
      </c>
      <c r="N67" s="221">
        <v>1.0999999999999999E-2</v>
      </c>
      <c r="O67" s="221">
        <f>ROUND(E67*N67,5)</f>
        <v>0.31900000000000001</v>
      </c>
      <c r="P67" s="221">
        <v>0</v>
      </c>
      <c r="Q67" s="221">
        <f>ROUND(E67*P67,5)</f>
        <v>0</v>
      </c>
      <c r="R67" s="221"/>
      <c r="S67" s="221"/>
      <c r="T67" s="222">
        <v>0</v>
      </c>
      <c r="U67" s="221">
        <f>ROUND(E67*T67,2)</f>
        <v>0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156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>
        <v>27</v>
      </c>
      <c r="B68" s="219" t="s">
        <v>203</v>
      </c>
      <c r="C68" s="262" t="s">
        <v>204</v>
      </c>
      <c r="D68" s="221" t="s">
        <v>198</v>
      </c>
      <c r="E68" s="226">
        <v>5</v>
      </c>
      <c r="F68" s="229">
        <f>H68+J68</f>
        <v>0</v>
      </c>
      <c r="G68" s="230">
        <f>ROUND(E68*F68,2)</f>
        <v>0</v>
      </c>
      <c r="H68" s="230"/>
      <c r="I68" s="230">
        <f>ROUND(E68*H68,2)</f>
        <v>0</v>
      </c>
      <c r="J68" s="230"/>
      <c r="K68" s="230">
        <f>ROUND(E68*J68,2)</f>
        <v>0</v>
      </c>
      <c r="L68" s="230">
        <v>21</v>
      </c>
      <c r="M68" s="230">
        <f>G68*(1+L68/100)</f>
        <v>0</v>
      </c>
      <c r="N68" s="221">
        <v>8.2100000000000006E-2</v>
      </c>
      <c r="O68" s="221">
        <f>ROUND(E68*N68,5)</f>
        <v>0.41049999999999998</v>
      </c>
      <c r="P68" s="221">
        <v>0</v>
      </c>
      <c r="Q68" s="221">
        <f>ROUND(E68*P68,5)</f>
        <v>0</v>
      </c>
      <c r="R68" s="221"/>
      <c r="S68" s="221"/>
      <c r="T68" s="222">
        <v>0</v>
      </c>
      <c r="U68" s="221">
        <f>ROUND(E68*T68,2)</f>
        <v>0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156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>
        <v>28</v>
      </c>
      <c r="B69" s="219" t="s">
        <v>205</v>
      </c>
      <c r="C69" s="262" t="s">
        <v>206</v>
      </c>
      <c r="D69" s="221" t="s">
        <v>198</v>
      </c>
      <c r="E69" s="226">
        <v>1.5</v>
      </c>
      <c r="F69" s="229">
        <f>H69+J69</f>
        <v>0</v>
      </c>
      <c r="G69" s="230">
        <f>ROUND(E69*F69,2)</f>
        <v>0</v>
      </c>
      <c r="H69" s="230"/>
      <c r="I69" s="230">
        <f>ROUND(E69*H69,2)</f>
        <v>0</v>
      </c>
      <c r="J69" s="230"/>
      <c r="K69" s="230">
        <f>ROUND(E69*J69,2)</f>
        <v>0</v>
      </c>
      <c r="L69" s="230">
        <v>21</v>
      </c>
      <c r="M69" s="230">
        <f>G69*(1+L69/100)</f>
        <v>0</v>
      </c>
      <c r="N69" s="221">
        <v>4.8300000000000003E-2</v>
      </c>
      <c r="O69" s="221">
        <f>ROUND(E69*N69,5)</f>
        <v>7.2450000000000001E-2</v>
      </c>
      <c r="P69" s="221">
        <v>0</v>
      </c>
      <c r="Q69" s="221">
        <f>ROUND(E69*P69,5)</f>
        <v>0</v>
      </c>
      <c r="R69" s="221"/>
      <c r="S69" s="221"/>
      <c r="T69" s="222">
        <v>0</v>
      </c>
      <c r="U69" s="221">
        <f>ROUND(E69*T69,2)</f>
        <v>0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156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>
        <v>29</v>
      </c>
      <c r="B70" s="219" t="s">
        <v>207</v>
      </c>
      <c r="C70" s="262" t="s">
        <v>208</v>
      </c>
      <c r="D70" s="221" t="s">
        <v>198</v>
      </c>
      <c r="E70" s="226">
        <v>1</v>
      </c>
      <c r="F70" s="229">
        <f>H70+J70</f>
        <v>0</v>
      </c>
      <c r="G70" s="230">
        <f>ROUND(E70*F70,2)</f>
        <v>0</v>
      </c>
      <c r="H70" s="230"/>
      <c r="I70" s="230">
        <f>ROUND(E70*H70,2)</f>
        <v>0</v>
      </c>
      <c r="J70" s="230"/>
      <c r="K70" s="230">
        <f>ROUND(E70*J70,2)</f>
        <v>0</v>
      </c>
      <c r="L70" s="230">
        <v>21</v>
      </c>
      <c r="M70" s="230">
        <f>G70*(1+L70/100)</f>
        <v>0</v>
      </c>
      <c r="N70" s="221">
        <v>6.7000000000000004E-2</v>
      </c>
      <c r="O70" s="221">
        <f>ROUND(E70*N70,5)</f>
        <v>6.7000000000000004E-2</v>
      </c>
      <c r="P70" s="221">
        <v>0</v>
      </c>
      <c r="Q70" s="221">
        <f>ROUND(E70*P70,5)</f>
        <v>0</v>
      </c>
      <c r="R70" s="221"/>
      <c r="S70" s="221"/>
      <c r="T70" s="222">
        <v>0</v>
      </c>
      <c r="U70" s="221">
        <f>ROUND(E70*T70,2)</f>
        <v>0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156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>
        <v>30</v>
      </c>
      <c r="B71" s="219" t="s">
        <v>209</v>
      </c>
      <c r="C71" s="262" t="s">
        <v>210</v>
      </c>
      <c r="D71" s="221" t="s">
        <v>198</v>
      </c>
      <c r="E71" s="226">
        <v>1</v>
      </c>
      <c r="F71" s="229">
        <f>H71+J71</f>
        <v>0</v>
      </c>
      <c r="G71" s="230">
        <f>ROUND(E71*F71,2)</f>
        <v>0</v>
      </c>
      <c r="H71" s="230"/>
      <c r="I71" s="230">
        <f>ROUND(E71*H71,2)</f>
        <v>0</v>
      </c>
      <c r="J71" s="230"/>
      <c r="K71" s="230">
        <f>ROUND(E71*J71,2)</f>
        <v>0</v>
      </c>
      <c r="L71" s="230">
        <v>21</v>
      </c>
      <c r="M71" s="230">
        <f>G71*(1+L71/100)</f>
        <v>0</v>
      </c>
      <c r="N71" s="221">
        <v>6.7000000000000004E-2</v>
      </c>
      <c r="O71" s="221">
        <f>ROUND(E71*N71,5)</f>
        <v>6.7000000000000004E-2</v>
      </c>
      <c r="P71" s="221">
        <v>0</v>
      </c>
      <c r="Q71" s="221">
        <f>ROUND(E71*P71,5)</f>
        <v>0</v>
      </c>
      <c r="R71" s="221"/>
      <c r="S71" s="221"/>
      <c r="T71" s="222">
        <v>0</v>
      </c>
      <c r="U71" s="221">
        <f>ROUND(E71*T71,2)</f>
        <v>0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156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2">
        <v>31</v>
      </c>
      <c r="B72" s="219" t="s">
        <v>211</v>
      </c>
      <c r="C72" s="262" t="s">
        <v>212</v>
      </c>
      <c r="D72" s="221" t="s">
        <v>125</v>
      </c>
      <c r="E72" s="226">
        <v>8</v>
      </c>
      <c r="F72" s="229">
        <f>H72+J72</f>
        <v>0</v>
      </c>
      <c r="G72" s="230">
        <f>ROUND(E72*F72,2)</f>
        <v>0</v>
      </c>
      <c r="H72" s="230"/>
      <c r="I72" s="230">
        <f>ROUND(E72*H72,2)</f>
        <v>0</v>
      </c>
      <c r="J72" s="230"/>
      <c r="K72" s="230">
        <f>ROUND(E72*J72,2)</f>
        <v>0</v>
      </c>
      <c r="L72" s="230">
        <v>21</v>
      </c>
      <c r="M72" s="230">
        <f>G72*(1+L72/100)</f>
        <v>0</v>
      </c>
      <c r="N72" s="221">
        <v>1.0000000000000001E-5</v>
      </c>
      <c r="O72" s="221">
        <f>ROUND(E72*N72,5)</f>
        <v>8.0000000000000007E-5</v>
      </c>
      <c r="P72" s="221">
        <v>0</v>
      </c>
      <c r="Q72" s="221">
        <f>ROUND(E72*P72,5)</f>
        <v>0</v>
      </c>
      <c r="R72" s="221"/>
      <c r="S72" s="221"/>
      <c r="T72" s="222">
        <v>6.6000000000000003E-2</v>
      </c>
      <c r="U72" s="221">
        <f>ROUND(E72*T72,2)</f>
        <v>0.53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120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2"/>
      <c r="B73" s="219"/>
      <c r="C73" s="263" t="s">
        <v>213</v>
      </c>
      <c r="D73" s="223"/>
      <c r="E73" s="227"/>
      <c r="F73" s="231"/>
      <c r="G73" s="232"/>
      <c r="H73" s="230"/>
      <c r="I73" s="230"/>
      <c r="J73" s="230"/>
      <c r="K73" s="230"/>
      <c r="L73" s="230"/>
      <c r="M73" s="230"/>
      <c r="N73" s="221"/>
      <c r="O73" s="221"/>
      <c r="P73" s="221"/>
      <c r="Q73" s="221"/>
      <c r="R73" s="221"/>
      <c r="S73" s="221"/>
      <c r="T73" s="222"/>
      <c r="U73" s="221"/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130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4" t="str">
        <f>C73</f>
        <v>prořezání spáry před zalitím zálivkou</v>
      </c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2">
        <v>32</v>
      </c>
      <c r="B74" s="219" t="s">
        <v>214</v>
      </c>
      <c r="C74" s="262" t="s">
        <v>215</v>
      </c>
      <c r="D74" s="221" t="s">
        <v>125</v>
      </c>
      <c r="E74" s="226">
        <v>8</v>
      </c>
      <c r="F74" s="229">
        <f>H74+J74</f>
        <v>0</v>
      </c>
      <c r="G74" s="230">
        <f>ROUND(E74*F74,2)</f>
        <v>0</v>
      </c>
      <c r="H74" s="230"/>
      <c r="I74" s="230">
        <f>ROUND(E74*H74,2)</f>
        <v>0</v>
      </c>
      <c r="J74" s="230"/>
      <c r="K74" s="230">
        <f>ROUND(E74*J74,2)</f>
        <v>0</v>
      </c>
      <c r="L74" s="230">
        <v>21</v>
      </c>
      <c r="M74" s="230">
        <f>G74*(1+L74/100)</f>
        <v>0</v>
      </c>
      <c r="N74" s="221">
        <v>1E-4</v>
      </c>
      <c r="O74" s="221">
        <f>ROUND(E74*N74,5)</f>
        <v>8.0000000000000004E-4</v>
      </c>
      <c r="P74" s="221">
        <v>0</v>
      </c>
      <c r="Q74" s="221">
        <f>ROUND(E74*P74,5)</f>
        <v>0</v>
      </c>
      <c r="R74" s="221"/>
      <c r="S74" s="221"/>
      <c r="T74" s="222">
        <v>6.5000000000000002E-2</v>
      </c>
      <c r="U74" s="221">
        <f>ROUND(E74*T74,2)</f>
        <v>0.52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120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2">
        <v>33</v>
      </c>
      <c r="B75" s="219" t="s">
        <v>216</v>
      </c>
      <c r="C75" s="262" t="s">
        <v>217</v>
      </c>
      <c r="D75" s="221" t="s">
        <v>155</v>
      </c>
      <c r="E75" s="226">
        <v>8.0000000000000004E-4</v>
      </c>
      <c r="F75" s="229">
        <f>H75+J75</f>
        <v>0</v>
      </c>
      <c r="G75" s="230">
        <f>ROUND(E75*F75,2)</f>
        <v>0</v>
      </c>
      <c r="H75" s="230"/>
      <c r="I75" s="230">
        <f>ROUND(E75*H75,2)</f>
        <v>0</v>
      </c>
      <c r="J75" s="230"/>
      <c r="K75" s="230">
        <f>ROUND(E75*J75,2)</f>
        <v>0</v>
      </c>
      <c r="L75" s="230">
        <v>21</v>
      </c>
      <c r="M75" s="230">
        <f>G75*(1+L75/100)</f>
        <v>0</v>
      </c>
      <c r="N75" s="221">
        <v>1</v>
      </c>
      <c r="O75" s="221">
        <f>ROUND(E75*N75,5)</f>
        <v>8.0000000000000004E-4</v>
      </c>
      <c r="P75" s="221">
        <v>0</v>
      </c>
      <c r="Q75" s="221">
        <f>ROUND(E75*P75,5)</f>
        <v>0</v>
      </c>
      <c r="R75" s="221"/>
      <c r="S75" s="221"/>
      <c r="T75" s="222">
        <v>0</v>
      </c>
      <c r="U75" s="221">
        <f>ROUND(E75*T75,2)</f>
        <v>0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156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2">
        <v>34</v>
      </c>
      <c r="B76" s="219" t="s">
        <v>218</v>
      </c>
      <c r="C76" s="262" t="s">
        <v>219</v>
      </c>
      <c r="D76" s="221" t="s">
        <v>125</v>
      </c>
      <c r="E76" s="226">
        <v>8</v>
      </c>
      <c r="F76" s="229">
        <f>H76+J76</f>
        <v>0</v>
      </c>
      <c r="G76" s="230">
        <f>ROUND(E76*F76,2)</f>
        <v>0</v>
      </c>
      <c r="H76" s="230"/>
      <c r="I76" s="230">
        <f>ROUND(E76*H76,2)</f>
        <v>0</v>
      </c>
      <c r="J76" s="230"/>
      <c r="K76" s="230">
        <f>ROUND(E76*J76,2)</f>
        <v>0</v>
      </c>
      <c r="L76" s="230">
        <v>21</v>
      </c>
      <c r="M76" s="230">
        <f>G76*(1+L76/100)</f>
        <v>0</v>
      </c>
      <c r="N76" s="221">
        <v>0</v>
      </c>
      <c r="O76" s="221">
        <f>ROUND(E76*N76,5)</f>
        <v>0</v>
      </c>
      <c r="P76" s="221">
        <v>0</v>
      </c>
      <c r="Q76" s="221">
        <f>ROUND(E76*P76,5)</f>
        <v>0</v>
      </c>
      <c r="R76" s="221"/>
      <c r="S76" s="221"/>
      <c r="T76" s="222">
        <v>7.3999999999999996E-2</v>
      </c>
      <c r="U76" s="221">
        <f>ROUND(E76*T76,2)</f>
        <v>0.59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120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x14ac:dyDescent="0.2">
      <c r="A77" s="213" t="s">
        <v>115</v>
      </c>
      <c r="B77" s="220" t="s">
        <v>74</v>
      </c>
      <c r="C77" s="264" t="s">
        <v>75</v>
      </c>
      <c r="D77" s="224"/>
      <c r="E77" s="228"/>
      <c r="F77" s="233"/>
      <c r="G77" s="233">
        <f>SUMIF(AE78:AE80,"&lt;&gt;NOR",G78:G80)</f>
        <v>0</v>
      </c>
      <c r="H77" s="233"/>
      <c r="I77" s="233">
        <f>SUM(I78:I80)</f>
        <v>0</v>
      </c>
      <c r="J77" s="233"/>
      <c r="K77" s="233">
        <f>SUM(K78:K80)</f>
        <v>0</v>
      </c>
      <c r="L77" s="233"/>
      <c r="M77" s="233">
        <f>SUM(M78:M80)</f>
        <v>0</v>
      </c>
      <c r="N77" s="224"/>
      <c r="O77" s="224">
        <f>SUM(O78:O80)</f>
        <v>0</v>
      </c>
      <c r="P77" s="224"/>
      <c r="Q77" s="224">
        <f>SUM(Q78:Q80)</f>
        <v>0</v>
      </c>
      <c r="R77" s="224"/>
      <c r="S77" s="224"/>
      <c r="T77" s="225"/>
      <c r="U77" s="224">
        <f>SUM(U78:U80)</f>
        <v>0.6</v>
      </c>
      <c r="AE77" t="s">
        <v>116</v>
      </c>
    </row>
    <row r="78" spans="1:60" outlineLevel="1" x14ac:dyDescent="0.2">
      <c r="A78" s="212">
        <v>35</v>
      </c>
      <c r="B78" s="219" t="s">
        <v>220</v>
      </c>
      <c r="C78" s="262" t="s">
        <v>221</v>
      </c>
      <c r="D78" s="221" t="s">
        <v>155</v>
      </c>
      <c r="E78" s="226">
        <v>60.45</v>
      </c>
      <c r="F78" s="229">
        <f>H78+J78</f>
        <v>0</v>
      </c>
      <c r="G78" s="230">
        <f>ROUND(E78*F78,2)</f>
        <v>0</v>
      </c>
      <c r="H78" s="230"/>
      <c r="I78" s="230">
        <f>ROUND(E78*H78,2)</f>
        <v>0</v>
      </c>
      <c r="J78" s="230"/>
      <c r="K78" s="230">
        <f>ROUND(E78*J78,2)</f>
        <v>0</v>
      </c>
      <c r="L78" s="230">
        <v>21</v>
      </c>
      <c r="M78" s="230">
        <f>G78*(1+L78/100)</f>
        <v>0</v>
      </c>
      <c r="N78" s="221">
        <v>0</v>
      </c>
      <c r="O78" s="221">
        <f>ROUND(E78*N78,5)</f>
        <v>0</v>
      </c>
      <c r="P78" s="221">
        <v>0</v>
      </c>
      <c r="Q78" s="221">
        <f>ROUND(E78*P78,5)</f>
        <v>0</v>
      </c>
      <c r="R78" s="221"/>
      <c r="S78" s="221"/>
      <c r="T78" s="222">
        <v>0.01</v>
      </c>
      <c r="U78" s="221">
        <f>ROUND(E78*T78,2)</f>
        <v>0.6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120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2"/>
      <c r="B79" s="219"/>
      <c r="C79" s="263" t="s">
        <v>222</v>
      </c>
      <c r="D79" s="223"/>
      <c r="E79" s="227"/>
      <c r="F79" s="231"/>
      <c r="G79" s="232"/>
      <c r="H79" s="230"/>
      <c r="I79" s="230"/>
      <c r="J79" s="230"/>
      <c r="K79" s="230"/>
      <c r="L79" s="230"/>
      <c r="M79" s="230"/>
      <c r="N79" s="221"/>
      <c r="O79" s="221"/>
      <c r="P79" s="221"/>
      <c r="Q79" s="221"/>
      <c r="R79" s="221"/>
      <c r="S79" s="221"/>
      <c r="T79" s="222"/>
      <c r="U79" s="221"/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130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4" t="str">
        <f>C79</f>
        <v>6,045*10 'Přepočtené koeficientem množství'</v>
      </c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2">
        <v>36</v>
      </c>
      <c r="B80" s="219" t="s">
        <v>223</v>
      </c>
      <c r="C80" s="262" t="s">
        <v>224</v>
      </c>
      <c r="D80" s="221" t="s">
        <v>155</v>
      </c>
      <c r="E80" s="226">
        <v>6.0449999999999999</v>
      </c>
      <c r="F80" s="229">
        <f>H80+J80</f>
        <v>0</v>
      </c>
      <c r="G80" s="230">
        <f>ROUND(E80*F80,2)</f>
        <v>0</v>
      </c>
      <c r="H80" s="230"/>
      <c r="I80" s="230">
        <f>ROUND(E80*H80,2)</f>
        <v>0</v>
      </c>
      <c r="J80" s="230"/>
      <c r="K80" s="230">
        <f>ROUND(E80*J80,2)</f>
        <v>0</v>
      </c>
      <c r="L80" s="230">
        <v>21</v>
      </c>
      <c r="M80" s="230">
        <f>G80*(1+L80/100)</f>
        <v>0</v>
      </c>
      <c r="N80" s="221">
        <v>0</v>
      </c>
      <c r="O80" s="221">
        <f>ROUND(E80*N80,5)</f>
        <v>0</v>
      </c>
      <c r="P80" s="221">
        <v>0</v>
      </c>
      <c r="Q80" s="221">
        <f>ROUND(E80*P80,5)</f>
        <v>0</v>
      </c>
      <c r="R80" s="221"/>
      <c r="S80" s="221"/>
      <c r="T80" s="222">
        <v>0</v>
      </c>
      <c r="U80" s="221">
        <f>ROUND(E80*T80,2)</f>
        <v>0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120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x14ac:dyDescent="0.2">
      <c r="A81" s="213" t="s">
        <v>115</v>
      </c>
      <c r="B81" s="220" t="s">
        <v>76</v>
      </c>
      <c r="C81" s="264" t="s">
        <v>77</v>
      </c>
      <c r="D81" s="224"/>
      <c r="E81" s="228"/>
      <c r="F81" s="233"/>
      <c r="G81" s="233">
        <f>SUMIF(AE82:AE83,"&lt;&gt;NOR",G82:G83)</f>
        <v>0</v>
      </c>
      <c r="H81" s="233"/>
      <c r="I81" s="233">
        <f>SUM(I82:I83)</f>
        <v>0</v>
      </c>
      <c r="J81" s="233"/>
      <c r="K81" s="233">
        <f>SUM(K82:K83)</f>
        <v>0</v>
      </c>
      <c r="L81" s="233"/>
      <c r="M81" s="233">
        <f>SUM(M82:M83)</f>
        <v>0</v>
      </c>
      <c r="N81" s="224"/>
      <c r="O81" s="224">
        <f>SUM(O82:O83)</f>
        <v>0</v>
      </c>
      <c r="P81" s="224"/>
      <c r="Q81" s="224">
        <f>SUM(Q82:Q83)</f>
        <v>0</v>
      </c>
      <c r="R81" s="224"/>
      <c r="S81" s="224"/>
      <c r="T81" s="225"/>
      <c r="U81" s="224">
        <f>SUM(U82:U83)</f>
        <v>10.54</v>
      </c>
      <c r="AE81" t="s">
        <v>116</v>
      </c>
    </row>
    <row r="82" spans="1:60" outlineLevel="1" x14ac:dyDescent="0.2">
      <c r="A82" s="212">
        <v>37</v>
      </c>
      <c r="B82" s="219" t="s">
        <v>225</v>
      </c>
      <c r="C82" s="262" t="s">
        <v>226</v>
      </c>
      <c r="D82" s="221" t="s">
        <v>155</v>
      </c>
      <c r="E82" s="226">
        <v>26.969000000000001</v>
      </c>
      <c r="F82" s="229">
        <f>H82+J82</f>
        <v>0</v>
      </c>
      <c r="G82" s="230">
        <f>ROUND(E82*F82,2)</f>
        <v>0</v>
      </c>
      <c r="H82" s="230"/>
      <c r="I82" s="230">
        <f>ROUND(E82*H82,2)</f>
        <v>0</v>
      </c>
      <c r="J82" s="230"/>
      <c r="K82" s="230">
        <f>ROUND(E82*J82,2)</f>
        <v>0</v>
      </c>
      <c r="L82" s="230">
        <v>21</v>
      </c>
      <c r="M82" s="230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0.39</v>
      </c>
      <c r="U82" s="221">
        <f>ROUND(E82*T82,2)</f>
        <v>10.52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120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2">
        <v>38</v>
      </c>
      <c r="B83" s="219" t="s">
        <v>227</v>
      </c>
      <c r="C83" s="262" t="s">
        <v>228</v>
      </c>
      <c r="D83" s="221" t="s">
        <v>155</v>
      </c>
      <c r="E83" s="226">
        <v>0.108</v>
      </c>
      <c r="F83" s="229">
        <f>H83+J83</f>
        <v>0</v>
      </c>
      <c r="G83" s="230">
        <f>ROUND(E83*F83,2)</f>
        <v>0</v>
      </c>
      <c r="H83" s="230"/>
      <c r="I83" s="230">
        <f>ROUND(E83*H83,2)</f>
        <v>0</v>
      </c>
      <c r="J83" s="230"/>
      <c r="K83" s="230">
        <f>ROUND(E83*J83,2)</f>
        <v>0</v>
      </c>
      <c r="L83" s="230">
        <v>21</v>
      </c>
      <c r="M83" s="230">
        <f>G83*(1+L83/100)</f>
        <v>0</v>
      </c>
      <c r="N83" s="221">
        <v>0</v>
      </c>
      <c r="O83" s="221">
        <f>ROUND(E83*N83,5)</f>
        <v>0</v>
      </c>
      <c r="P83" s="221">
        <v>0</v>
      </c>
      <c r="Q83" s="221">
        <f>ROUND(E83*P83,5)</f>
        <v>0</v>
      </c>
      <c r="R83" s="221"/>
      <c r="S83" s="221"/>
      <c r="T83" s="222">
        <v>0.21149999999999999</v>
      </c>
      <c r="U83" s="221">
        <f>ROUND(E83*T83,2)</f>
        <v>0.02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120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x14ac:dyDescent="0.2">
      <c r="A84" s="213" t="s">
        <v>115</v>
      </c>
      <c r="B84" s="220" t="s">
        <v>78</v>
      </c>
      <c r="C84" s="264" t="s">
        <v>79</v>
      </c>
      <c r="D84" s="224"/>
      <c r="E84" s="228"/>
      <c r="F84" s="233"/>
      <c r="G84" s="233">
        <f>SUMIF(AE85:AE90,"&lt;&gt;NOR",G85:G90)</f>
        <v>0</v>
      </c>
      <c r="H84" s="233"/>
      <c r="I84" s="233">
        <f>SUM(I85:I90)</f>
        <v>0</v>
      </c>
      <c r="J84" s="233"/>
      <c r="K84" s="233">
        <f>SUM(K85:K90)</f>
        <v>0</v>
      </c>
      <c r="L84" s="233"/>
      <c r="M84" s="233">
        <f>SUM(M85:M90)</f>
        <v>0</v>
      </c>
      <c r="N84" s="224"/>
      <c r="O84" s="224">
        <f>SUM(O85:O90)</f>
        <v>0.26307999999999998</v>
      </c>
      <c r="P84" s="224"/>
      <c r="Q84" s="224">
        <f>SUM(Q85:Q90)</f>
        <v>0</v>
      </c>
      <c r="R84" s="224"/>
      <c r="S84" s="224"/>
      <c r="T84" s="225"/>
      <c r="U84" s="224">
        <f>SUM(U85:U90)</f>
        <v>10.42</v>
      </c>
      <c r="AE84" t="s">
        <v>116</v>
      </c>
    </row>
    <row r="85" spans="1:60" outlineLevel="1" x14ac:dyDescent="0.2">
      <c r="A85" s="212">
        <v>39</v>
      </c>
      <c r="B85" s="219" t="s">
        <v>229</v>
      </c>
      <c r="C85" s="262" t="s">
        <v>230</v>
      </c>
      <c r="D85" s="221" t="s">
        <v>119</v>
      </c>
      <c r="E85" s="226">
        <v>16.28</v>
      </c>
      <c r="F85" s="229">
        <f>H85+J85</f>
        <v>0</v>
      </c>
      <c r="G85" s="230">
        <f>ROUND(E85*F85,2)</f>
        <v>0</v>
      </c>
      <c r="H85" s="230"/>
      <c r="I85" s="230">
        <f>ROUND(E85*H85,2)</f>
        <v>0</v>
      </c>
      <c r="J85" s="230"/>
      <c r="K85" s="230">
        <f>ROUND(E85*J85,2)</f>
        <v>0</v>
      </c>
      <c r="L85" s="230">
        <v>21</v>
      </c>
      <c r="M85" s="230">
        <f>G85*(1+L85/100)</f>
        <v>0</v>
      </c>
      <c r="N85" s="221">
        <v>1.8000000000000001E-4</v>
      </c>
      <c r="O85" s="221">
        <f>ROUND(E85*N85,5)</f>
        <v>2.9299999999999999E-3</v>
      </c>
      <c r="P85" s="221">
        <v>0</v>
      </c>
      <c r="Q85" s="221">
        <f>ROUND(E85*P85,5)</f>
        <v>0</v>
      </c>
      <c r="R85" s="221"/>
      <c r="S85" s="221"/>
      <c r="T85" s="222">
        <v>0.60299999999999998</v>
      </c>
      <c r="U85" s="221">
        <f>ROUND(E85*T85,2)</f>
        <v>9.82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120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2"/>
      <c r="B86" s="219"/>
      <c r="C86" s="263" t="s">
        <v>231</v>
      </c>
      <c r="D86" s="223"/>
      <c r="E86" s="227"/>
      <c r="F86" s="231"/>
      <c r="G86" s="232"/>
      <c r="H86" s="230"/>
      <c r="I86" s="230"/>
      <c r="J86" s="230"/>
      <c r="K86" s="230"/>
      <c r="L86" s="230"/>
      <c r="M86" s="230"/>
      <c r="N86" s="221"/>
      <c r="O86" s="221"/>
      <c r="P86" s="221"/>
      <c r="Q86" s="221"/>
      <c r="R86" s="221"/>
      <c r="S86" s="221"/>
      <c r="T86" s="222"/>
      <c r="U86" s="221"/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130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4" t="str">
        <f>C86</f>
        <v>0,145*1,48*14</v>
      </c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2"/>
      <c r="B87" s="219"/>
      <c r="C87" s="263" t="s">
        <v>232</v>
      </c>
      <c r="D87" s="223"/>
      <c r="E87" s="227"/>
      <c r="F87" s="231"/>
      <c r="G87" s="232"/>
      <c r="H87" s="230"/>
      <c r="I87" s="230"/>
      <c r="J87" s="230"/>
      <c r="K87" s="230"/>
      <c r="L87" s="230"/>
      <c r="M87" s="230"/>
      <c r="N87" s="221"/>
      <c r="O87" s="221"/>
      <c r="P87" s="221"/>
      <c r="Q87" s="221"/>
      <c r="R87" s="221"/>
      <c r="S87" s="221"/>
      <c r="T87" s="222"/>
      <c r="U87" s="221"/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130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4" t="str">
        <f>C87</f>
        <v>0,145*1,09*84</v>
      </c>
      <c r="BB87" s="211"/>
      <c r="BC87" s="211"/>
      <c r="BD87" s="211"/>
      <c r="BE87" s="211"/>
      <c r="BF87" s="211"/>
      <c r="BG87" s="211"/>
      <c r="BH87" s="211"/>
    </row>
    <row r="88" spans="1:60" ht="22.5" outlineLevel="1" x14ac:dyDescent="0.2">
      <c r="A88" s="212">
        <v>40</v>
      </c>
      <c r="B88" s="219" t="s">
        <v>233</v>
      </c>
      <c r="C88" s="262" t="s">
        <v>234</v>
      </c>
      <c r="D88" s="221" t="s">
        <v>128</v>
      </c>
      <c r="E88" s="226">
        <v>0.47299999999999998</v>
      </c>
      <c r="F88" s="229">
        <f>H88+J88</f>
        <v>0</v>
      </c>
      <c r="G88" s="230">
        <f>ROUND(E88*F88,2)</f>
        <v>0</v>
      </c>
      <c r="H88" s="230"/>
      <c r="I88" s="230">
        <f>ROUND(E88*H88,2)</f>
        <v>0</v>
      </c>
      <c r="J88" s="230"/>
      <c r="K88" s="230">
        <f>ROUND(E88*J88,2)</f>
        <v>0</v>
      </c>
      <c r="L88" s="230">
        <v>21</v>
      </c>
      <c r="M88" s="230">
        <f>G88*(1+L88/100)</f>
        <v>0</v>
      </c>
      <c r="N88" s="221">
        <v>0.55000000000000004</v>
      </c>
      <c r="O88" s="221">
        <f>ROUND(E88*N88,5)</f>
        <v>0.26014999999999999</v>
      </c>
      <c r="P88" s="221">
        <v>0</v>
      </c>
      <c r="Q88" s="221">
        <f>ROUND(E88*P88,5)</f>
        <v>0</v>
      </c>
      <c r="R88" s="221"/>
      <c r="S88" s="221"/>
      <c r="T88" s="222">
        <v>0</v>
      </c>
      <c r="U88" s="221">
        <f>ROUND(E88*T88,2)</f>
        <v>0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156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/>
      <c r="B89" s="219"/>
      <c r="C89" s="263" t="s">
        <v>235</v>
      </c>
      <c r="D89" s="223"/>
      <c r="E89" s="227"/>
      <c r="F89" s="231"/>
      <c r="G89" s="232"/>
      <c r="H89" s="230"/>
      <c r="I89" s="230"/>
      <c r="J89" s="230"/>
      <c r="K89" s="230"/>
      <c r="L89" s="230"/>
      <c r="M89" s="230"/>
      <c r="N89" s="221"/>
      <c r="O89" s="221"/>
      <c r="P89" s="221"/>
      <c r="Q89" s="221"/>
      <c r="R89" s="221"/>
      <c r="S89" s="221"/>
      <c r="T89" s="222"/>
      <c r="U89" s="221"/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130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4" t="str">
        <f>C89</f>
        <v>0,455*1,04 'Přepočtené koeficientem množství'</v>
      </c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2">
        <v>41</v>
      </c>
      <c r="B90" s="219" t="s">
        <v>236</v>
      </c>
      <c r="C90" s="262" t="s">
        <v>237</v>
      </c>
      <c r="D90" s="221" t="s">
        <v>155</v>
      </c>
      <c r="E90" s="226">
        <v>0.26600000000000001</v>
      </c>
      <c r="F90" s="229">
        <f>H90+J90</f>
        <v>0</v>
      </c>
      <c r="G90" s="230">
        <f>ROUND(E90*F90,2)</f>
        <v>0</v>
      </c>
      <c r="H90" s="230"/>
      <c r="I90" s="230">
        <f>ROUND(E90*H90,2)</f>
        <v>0</v>
      </c>
      <c r="J90" s="230"/>
      <c r="K90" s="230">
        <f>ROUND(E90*J90,2)</f>
        <v>0</v>
      </c>
      <c r="L90" s="230">
        <v>21</v>
      </c>
      <c r="M90" s="230">
        <f>G90*(1+L90/100)</f>
        <v>0</v>
      </c>
      <c r="N90" s="221">
        <v>0</v>
      </c>
      <c r="O90" s="221">
        <f>ROUND(E90*N90,5)</f>
        <v>0</v>
      </c>
      <c r="P90" s="221">
        <v>0</v>
      </c>
      <c r="Q90" s="221">
        <f>ROUND(E90*P90,5)</f>
        <v>0</v>
      </c>
      <c r="R90" s="221"/>
      <c r="S90" s="221"/>
      <c r="T90" s="222">
        <v>2.2549999999999999</v>
      </c>
      <c r="U90" s="221">
        <f>ROUND(E90*T90,2)</f>
        <v>0.6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120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x14ac:dyDescent="0.2">
      <c r="A91" s="213" t="s">
        <v>115</v>
      </c>
      <c r="B91" s="220" t="s">
        <v>80</v>
      </c>
      <c r="C91" s="264" t="s">
        <v>81</v>
      </c>
      <c r="D91" s="224"/>
      <c r="E91" s="228"/>
      <c r="F91" s="233"/>
      <c r="G91" s="233">
        <f>SUMIF(AE92:AE96,"&lt;&gt;NOR",G92:G96)</f>
        <v>0</v>
      </c>
      <c r="H91" s="233"/>
      <c r="I91" s="233">
        <f>SUM(I92:I96)</f>
        <v>0</v>
      </c>
      <c r="J91" s="233"/>
      <c r="K91" s="233">
        <f>SUM(K92:K96)</f>
        <v>0</v>
      </c>
      <c r="L91" s="233"/>
      <c r="M91" s="233">
        <f>SUM(M92:M96)</f>
        <v>0</v>
      </c>
      <c r="N91" s="224"/>
      <c r="O91" s="224">
        <f>SUM(O92:O96)</f>
        <v>0.36521999999999999</v>
      </c>
      <c r="P91" s="224"/>
      <c r="Q91" s="224">
        <f>SUM(Q92:Q96)</f>
        <v>0</v>
      </c>
      <c r="R91" s="224"/>
      <c r="S91" s="224"/>
      <c r="T91" s="225"/>
      <c r="U91" s="224">
        <f>SUM(U92:U96)</f>
        <v>16.68</v>
      </c>
      <c r="AE91" t="s">
        <v>116</v>
      </c>
    </row>
    <row r="92" spans="1:60" outlineLevel="1" x14ac:dyDescent="0.2">
      <c r="A92" s="212">
        <v>42</v>
      </c>
      <c r="B92" s="219" t="s">
        <v>238</v>
      </c>
      <c r="C92" s="262" t="s">
        <v>239</v>
      </c>
      <c r="D92" s="221" t="s">
        <v>162</v>
      </c>
      <c r="E92" s="226">
        <v>347.83</v>
      </c>
      <c r="F92" s="229">
        <f>H92+J92</f>
        <v>0</v>
      </c>
      <c r="G92" s="230">
        <f>ROUND(E92*F92,2)</f>
        <v>0</v>
      </c>
      <c r="H92" s="230"/>
      <c r="I92" s="230">
        <f>ROUND(E92*H92,2)</f>
        <v>0</v>
      </c>
      <c r="J92" s="230"/>
      <c r="K92" s="230">
        <f>ROUND(E92*J92,2)</f>
        <v>0</v>
      </c>
      <c r="L92" s="230">
        <v>21</v>
      </c>
      <c r="M92" s="230">
        <f>G92*(1+L92/100)</f>
        <v>0</v>
      </c>
      <c r="N92" s="221">
        <v>5.0000000000000002E-5</v>
      </c>
      <c r="O92" s="221">
        <f>ROUND(E92*N92,5)</f>
        <v>1.7389999999999999E-2</v>
      </c>
      <c r="P92" s="221">
        <v>0</v>
      </c>
      <c r="Q92" s="221">
        <f>ROUND(E92*P92,5)</f>
        <v>0</v>
      </c>
      <c r="R92" s="221"/>
      <c r="S92" s="221"/>
      <c r="T92" s="222">
        <v>4.3999999999999997E-2</v>
      </c>
      <c r="U92" s="221">
        <f>ROUND(E92*T92,2)</f>
        <v>15.3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120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12">
        <v>43</v>
      </c>
      <c r="B93" s="219" t="s">
        <v>240</v>
      </c>
      <c r="C93" s="262" t="s">
        <v>241</v>
      </c>
      <c r="D93" s="221" t="s">
        <v>155</v>
      </c>
      <c r="E93" s="226">
        <v>9.4820000000000002E-2</v>
      </c>
      <c r="F93" s="229">
        <f>H93+J93</f>
        <v>0</v>
      </c>
      <c r="G93" s="230">
        <f>ROUND(E93*F93,2)</f>
        <v>0</v>
      </c>
      <c r="H93" s="230"/>
      <c r="I93" s="230">
        <f>ROUND(E93*H93,2)</f>
        <v>0</v>
      </c>
      <c r="J93" s="230"/>
      <c r="K93" s="230">
        <f>ROUND(E93*J93,2)</f>
        <v>0</v>
      </c>
      <c r="L93" s="230">
        <v>21</v>
      </c>
      <c r="M93" s="230">
        <f>G93*(1+L93/100)</f>
        <v>0</v>
      </c>
      <c r="N93" s="221">
        <v>1</v>
      </c>
      <c r="O93" s="221">
        <f>ROUND(E93*N93,5)</f>
        <v>9.4820000000000002E-2</v>
      </c>
      <c r="P93" s="221">
        <v>0</v>
      </c>
      <c r="Q93" s="221">
        <f>ROUND(E93*P93,5)</f>
        <v>0</v>
      </c>
      <c r="R93" s="221"/>
      <c r="S93" s="221"/>
      <c r="T93" s="222">
        <v>0</v>
      </c>
      <c r="U93" s="221">
        <f>ROUND(E93*T93,2)</f>
        <v>0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156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>
        <v>44</v>
      </c>
      <c r="B94" s="219" t="s">
        <v>242</v>
      </c>
      <c r="C94" s="262" t="s">
        <v>243</v>
      </c>
      <c r="D94" s="221" t="s">
        <v>155</v>
      </c>
      <c r="E94" s="226">
        <v>3.8E-3</v>
      </c>
      <c r="F94" s="229">
        <f>H94+J94</f>
        <v>0</v>
      </c>
      <c r="G94" s="230">
        <f>ROUND(E94*F94,2)</f>
        <v>0</v>
      </c>
      <c r="H94" s="230"/>
      <c r="I94" s="230">
        <f>ROUND(E94*H94,2)</f>
        <v>0</v>
      </c>
      <c r="J94" s="230"/>
      <c r="K94" s="230">
        <f>ROUND(E94*J94,2)</f>
        <v>0</v>
      </c>
      <c r="L94" s="230">
        <v>21</v>
      </c>
      <c r="M94" s="230">
        <f>G94*(1+L94/100)</f>
        <v>0</v>
      </c>
      <c r="N94" s="221">
        <v>1</v>
      </c>
      <c r="O94" s="221">
        <f>ROUND(E94*N94,5)</f>
        <v>3.8E-3</v>
      </c>
      <c r="P94" s="221">
        <v>0</v>
      </c>
      <c r="Q94" s="221">
        <f>ROUND(E94*P94,5)</f>
        <v>0</v>
      </c>
      <c r="R94" s="221"/>
      <c r="S94" s="221"/>
      <c r="T94" s="222">
        <v>0</v>
      </c>
      <c r="U94" s="221">
        <f>ROUND(E94*T94,2)</f>
        <v>0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156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2">
        <v>45</v>
      </c>
      <c r="B95" s="219" t="s">
        <v>244</v>
      </c>
      <c r="C95" s="262" t="s">
        <v>245</v>
      </c>
      <c r="D95" s="221" t="s">
        <v>155</v>
      </c>
      <c r="E95" s="226">
        <v>0.24920999999999999</v>
      </c>
      <c r="F95" s="229">
        <f>H95+J95</f>
        <v>0</v>
      </c>
      <c r="G95" s="230">
        <f>ROUND(E95*F95,2)</f>
        <v>0</v>
      </c>
      <c r="H95" s="230"/>
      <c r="I95" s="230">
        <f>ROUND(E95*H95,2)</f>
        <v>0</v>
      </c>
      <c r="J95" s="230"/>
      <c r="K95" s="230">
        <f>ROUND(E95*J95,2)</f>
        <v>0</v>
      </c>
      <c r="L95" s="230">
        <v>21</v>
      </c>
      <c r="M95" s="230">
        <f>G95*(1+L95/100)</f>
        <v>0</v>
      </c>
      <c r="N95" s="221">
        <v>1</v>
      </c>
      <c r="O95" s="221">
        <f>ROUND(E95*N95,5)</f>
        <v>0.24920999999999999</v>
      </c>
      <c r="P95" s="221">
        <v>0</v>
      </c>
      <c r="Q95" s="221">
        <f>ROUND(E95*P95,5)</f>
        <v>0</v>
      </c>
      <c r="R95" s="221"/>
      <c r="S95" s="221"/>
      <c r="T95" s="222">
        <v>0</v>
      </c>
      <c r="U95" s="221">
        <f>ROUND(E95*T95,2)</f>
        <v>0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156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2">
        <v>46</v>
      </c>
      <c r="B96" s="219" t="s">
        <v>246</v>
      </c>
      <c r="C96" s="262" t="s">
        <v>247</v>
      </c>
      <c r="D96" s="221" t="s">
        <v>155</v>
      </c>
      <c r="E96" s="226">
        <v>0.41499999999999998</v>
      </c>
      <c r="F96" s="229">
        <f>H96+J96</f>
        <v>0</v>
      </c>
      <c r="G96" s="230">
        <f>ROUND(E96*F96,2)</f>
        <v>0</v>
      </c>
      <c r="H96" s="230"/>
      <c r="I96" s="230">
        <f>ROUND(E96*H96,2)</f>
        <v>0</v>
      </c>
      <c r="J96" s="230"/>
      <c r="K96" s="230">
        <f>ROUND(E96*J96,2)</f>
        <v>0</v>
      </c>
      <c r="L96" s="230">
        <v>21</v>
      </c>
      <c r="M96" s="230">
        <f>G96*(1+L96/100)</f>
        <v>0</v>
      </c>
      <c r="N96" s="221">
        <v>0</v>
      </c>
      <c r="O96" s="221">
        <f>ROUND(E96*N96,5)</f>
        <v>0</v>
      </c>
      <c r="P96" s="221">
        <v>0</v>
      </c>
      <c r="Q96" s="221">
        <f>ROUND(E96*P96,5)</f>
        <v>0</v>
      </c>
      <c r="R96" s="221"/>
      <c r="S96" s="221"/>
      <c r="T96" s="222">
        <v>3.327</v>
      </c>
      <c r="U96" s="221">
        <f>ROUND(E96*T96,2)</f>
        <v>1.38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120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x14ac:dyDescent="0.2">
      <c r="A97" s="213" t="s">
        <v>115</v>
      </c>
      <c r="B97" s="220" t="s">
        <v>82</v>
      </c>
      <c r="C97" s="264" t="s">
        <v>83</v>
      </c>
      <c r="D97" s="224"/>
      <c r="E97" s="228"/>
      <c r="F97" s="233"/>
      <c r="G97" s="233">
        <f>SUMIF(AE98:AE107,"&lt;&gt;NOR",G98:G107)</f>
        <v>0</v>
      </c>
      <c r="H97" s="233"/>
      <c r="I97" s="233">
        <f>SUM(I98:I107)</f>
        <v>0</v>
      </c>
      <c r="J97" s="233"/>
      <c r="K97" s="233">
        <f>SUM(K98:K107)</f>
        <v>0</v>
      </c>
      <c r="L97" s="233"/>
      <c r="M97" s="233">
        <f>SUM(M98:M107)</f>
        <v>0</v>
      </c>
      <c r="N97" s="224"/>
      <c r="O97" s="224">
        <f>SUM(O98:O107)</f>
        <v>5.8130000000000001E-2</v>
      </c>
      <c r="P97" s="224"/>
      <c r="Q97" s="224">
        <f>SUM(Q98:Q107)</f>
        <v>0</v>
      </c>
      <c r="R97" s="224"/>
      <c r="S97" s="224"/>
      <c r="T97" s="225"/>
      <c r="U97" s="224">
        <f>SUM(U98:U107)</f>
        <v>15.43</v>
      </c>
      <c r="AE97" t="s">
        <v>116</v>
      </c>
    </row>
    <row r="98" spans="1:60" outlineLevel="1" x14ac:dyDescent="0.2">
      <c r="A98" s="212">
        <v>47</v>
      </c>
      <c r="B98" s="219" t="s">
        <v>248</v>
      </c>
      <c r="C98" s="262" t="s">
        <v>249</v>
      </c>
      <c r="D98" s="221" t="s">
        <v>119</v>
      </c>
      <c r="E98" s="226">
        <v>16.283999999999999</v>
      </c>
      <c r="F98" s="229">
        <f>H98+J98</f>
        <v>0</v>
      </c>
      <c r="G98" s="230">
        <f>ROUND(E98*F98,2)</f>
        <v>0</v>
      </c>
      <c r="H98" s="230"/>
      <c r="I98" s="230">
        <f>ROUND(E98*H98,2)</f>
        <v>0</v>
      </c>
      <c r="J98" s="230"/>
      <c r="K98" s="230">
        <f>ROUND(E98*J98,2)</f>
        <v>0</v>
      </c>
      <c r="L98" s="230">
        <v>21</v>
      </c>
      <c r="M98" s="230">
        <f>G98*(1+L98/100)</f>
        <v>0</v>
      </c>
      <c r="N98" s="221">
        <v>2.1299999999999999E-3</v>
      </c>
      <c r="O98" s="221">
        <f>ROUND(E98*N98,5)</f>
        <v>3.4680000000000002E-2</v>
      </c>
      <c r="P98" s="221">
        <v>0</v>
      </c>
      <c r="Q98" s="221">
        <f>ROUND(E98*P98,5)</f>
        <v>0</v>
      </c>
      <c r="R98" s="221"/>
      <c r="S98" s="221"/>
      <c r="T98" s="222">
        <v>0.1787</v>
      </c>
      <c r="U98" s="221">
        <f>ROUND(E98*T98,2)</f>
        <v>2.91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120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>
        <v>48</v>
      </c>
      <c r="B99" s="219" t="s">
        <v>250</v>
      </c>
      <c r="C99" s="262" t="s">
        <v>251</v>
      </c>
      <c r="D99" s="221" t="s">
        <v>119</v>
      </c>
      <c r="E99" s="226">
        <v>16.283999999999999</v>
      </c>
      <c r="F99" s="229">
        <f>H99+J99</f>
        <v>0</v>
      </c>
      <c r="G99" s="230">
        <f>ROUND(E99*F99,2)</f>
        <v>0</v>
      </c>
      <c r="H99" s="230"/>
      <c r="I99" s="230">
        <f>ROUND(E99*H99,2)</f>
        <v>0</v>
      </c>
      <c r="J99" s="230"/>
      <c r="K99" s="230">
        <f>ROUND(E99*J99,2)</f>
        <v>0</v>
      </c>
      <c r="L99" s="230">
        <v>21</v>
      </c>
      <c r="M99" s="230">
        <f>G99*(1+L99/100)</f>
        <v>0</v>
      </c>
      <c r="N99" s="221">
        <v>1.2600000000000001E-3</v>
      </c>
      <c r="O99" s="221">
        <f>ROUND(E99*N99,5)</f>
        <v>2.052E-2</v>
      </c>
      <c r="P99" s="221">
        <v>0</v>
      </c>
      <c r="Q99" s="221">
        <f>ROUND(E99*P99,5)</f>
        <v>0</v>
      </c>
      <c r="R99" s="221"/>
      <c r="S99" s="221"/>
      <c r="T99" s="222">
        <v>0.16900000000000001</v>
      </c>
      <c r="U99" s="221">
        <f>ROUND(E99*T99,2)</f>
        <v>2.75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120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/>
      <c r="B100" s="219"/>
      <c r="C100" s="263" t="s">
        <v>252</v>
      </c>
      <c r="D100" s="223"/>
      <c r="E100" s="227"/>
      <c r="F100" s="231"/>
      <c r="G100" s="232"/>
      <c r="H100" s="230"/>
      <c r="I100" s="230"/>
      <c r="J100" s="230"/>
      <c r="K100" s="230"/>
      <c r="L100" s="230"/>
      <c r="M100" s="230"/>
      <c r="N100" s="221"/>
      <c r="O100" s="221"/>
      <c r="P100" s="221"/>
      <c r="Q100" s="221"/>
      <c r="R100" s="221"/>
      <c r="S100" s="221"/>
      <c r="T100" s="222"/>
      <c r="U100" s="221"/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130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4" t="str">
        <f>C100</f>
        <v>povrchová úprava kotevních sloupků</v>
      </c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2"/>
      <c r="B101" s="219"/>
      <c r="C101" s="263" t="s">
        <v>253</v>
      </c>
      <c r="D101" s="223"/>
      <c r="E101" s="227"/>
      <c r="F101" s="231"/>
      <c r="G101" s="232"/>
      <c r="H101" s="230"/>
      <c r="I101" s="230"/>
      <c r="J101" s="230"/>
      <c r="K101" s="230"/>
      <c r="L101" s="230"/>
      <c r="M101" s="230"/>
      <c r="N101" s="221"/>
      <c r="O101" s="221"/>
      <c r="P101" s="221"/>
      <c r="Q101" s="221"/>
      <c r="R101" s="221"/>
      <c r="S101" s="221"/>
      <c r="T101" s="222"/>
      <c r="U101" s="22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130</v>
      </c>
      <c r="AF101" s="211"/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4" t="str">
        <f>C101</f>
        <v>2,35*0,08*4*15</v>
      </c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12"/>
      <c r="B102" s="219"/>
      <c r="C102" s="263" t="s">
        <v>254</v>
      </c>
      <c r="D102" s="223"/>
      <c r="E102" s="227"/>
      <c r="F102" s="231"/>
      <c r="G102" s="232"/>
      <c r="H102" s="230"/>
      <c r="I102" s="230"/>
      <c r="J102" s="230"/>
      <c r="K102" s="230"/>
      <c r="L102" s="230"/>
      <c r="M102" s="230"/>
      <c r="N102" s="221"/>
      <c r="O102" s="221"/>
      <c r="P102" s="221"/>
      <c r="Q102" s="221"/>
      <c r="R102" s="221"/>
      <c r="S102" s="221"/>
      <c r="T102" s="222"/>
      <c r="U102" s="221"/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130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4" t="str">
        <f>C102</f>
        <v>1,43*0,06*2*28</v>
      </c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2"/>
      <c r="B103" s="219"/>
      <c r="C103" s="263" t="s">
        <v>255</v>
      </c>
      <c r="D103" s="223"/>
      <c r="E103" s="227"/>
      <c r="F103" s="231"/>
      <c r="G103" s="232"/>
      <c r="H103" s="230"/>
      <c r="I103" s="230"/>
      <c r="J103" s="230"/>
      <c r="K103" s="230"/>
      <c r="L103" s="230"/>
      <c r="M103" s="230"/>
      <c r="N103" s="221"/>
      <c r="O103" s="221"/>
      <c r="P103" s="221"/>
      <c r="Q103" s="221"/>
      <c r="R103" s="221"/>
      <c r="S103" s="221"/>
      <c r="T103" s="222"/>
      <c r="U103" s="221"/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130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4" t="str">
        <f>C103</f>
        <v>1,43*0,005*28</v>
      </c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2">
        <v>49</v>
      </c>
      <c r="B104" s="219" t="s">
        <v>256</v>
      </c>
      <c r="C104" s="262" t="s">
        <v>257</v>
      </c>
      <c r="D104" s="221" t="s">
        <v>119</v>
      </c>
      <c r="E104" s="226">
        <v>32.56</v>
      </c>
      <c r="F104" s="229">
        <f>H104+J104</f>
        <v>0</v>
      </c>
      <c r="G104" s="230">
        <f>ROUND(E104*F104,2)</f>
        <v>0</v>
      </c>
      <c r="H104" s="230"/>
      <c r="I104" s="230">
        <f>ROUND(E104*H104,2)</f>
        <v>0</v>
      </c>
      <c r="J104" s="230"/>
      <c r="K104" s="230">
        <f>ROUND(E104*J104,2)</f>
        <v>0</v>
      </c>
      <c r="L104" s="230">
        <v>21</v>
      </c>
      <c r="M104" s="230">
        <f>G104*(1+L104/100)</f>
        <v>0</v>
      </c>
      <c r="N104" s="221">
        <v>9.0000000000000006E-5</v>
      </c>
      <c r="O104" s="221">
        <f>ROUND(E104*N104,5)</f>
        <v>2.9299999999999999E-3</v>
      </c>
      <c r="P104" s="221">
        <v>0</v>
      </c>
      <c r="Q104" s="221">
        <f>ROUND(E104*P104,5)</f>
        <v>0</v>
      </c>
      <c r="R104" s="221"/>
      <c r="S104" s="221"/>
      <c r="T104" s="222">
        <v>0.3</v>
      </c>
      <c r="U104" s="221">
        <f>ROUND(E104*T104,2)</f>
        <v>9.77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120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2"/>
      <c r="B105" s="219"/>
      <c r="C105" s="263" t="s">
        <v>258</v>
      </c>
      <c r="D105" s="223"/>
      <c r="E105" s="227"/>
      <c r="F105" s="231"/>
      <c r="G105" s="232"/>
      <c r="H105" s="230"/>
      <c r="I105" s="230"/>
      <c r="J105" s="230"/>
      <c r="K105" s="230"/>
      <c r="L105" s="230"/>
      <c r="M105" s="230"/>
      <c r="N105" s="221"/>
      <c r="O105" s="221"/>
      <c r="P105" s="221"/>
      <c r="Q105" s="221"/>
      <c r="R105" s="221"/>
      <c r="S105" s="221"/>
      <c r="T105" s="222"/>
      <c r="U105" s="221"/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130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4" t="str">
        <f>C105</f>
        <v>odstín - hedvábně šedá RAL7044</v>
      </c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12"/>
      <c r="B106" s="219"/>
      <c r="C106" s="263" t="s">
        <v>259</v>
      </c>
      <c r="D106" s="223"/>
      <c r="E106" s="227"/>
      <c r="F106" s="231"/>
      <c r="G106" s="232"/>
      <c r="H106" s="230"/>
      <c r="I106" s="230"/>
      <c r="J106" s="230"/>
      <c r="K106" s="230"/>
      <c r="L106" s="230"/>
      <c r="M106" s="230"/>
      <c r="N106" s="221"/>
      <c r="O106" s="221"/>
      <c r="P106" s="221"/>
      <c r="Q106" s="221"/>
      <c r="R106" s="221"/>
      <c r="S106" s="221"/>
      <c r="T106" s="222"/>
      <c r="U106" s="22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130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4" t="str">
        <f>C106</f>
        <v>0,145*1,48*14*2</v>
      </c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12"/>
      <c r="B107" s="219"/>
      <c r="C107" s="263" t="s">
        <v>260</v>
      </c>
      <c r="D107" s="223"/>
      <c r="E107" s="227"/>
      <c r="F107" s="231"/>
      <c r="G107" s="232"/>
      <c r="H107" s="230"/>
      <c r="I107" s="230"/>
      <c r="J107" s="230"/>
      <c r="K107" s="230"/>
      <c r="L107" s="230"/>
      <c r="M107" s="230"/>
      <c r="N107" s="221"/>
      <c r="O107" s="221"/>
      <c r="P107" s="221"/>
      <c r="Q107" s="221"/>
      <c r="R107" s="221"/>
      <c r="S107" s="221"/>
      <c r="T107" s="222"/>
      <c r="U107" s="22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130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4" t="str">
        <f>C107</f>
        <v>0,145*1,09*84*2</v>
      </c>
      <c r="BB107" s="211"/>
      <c r="BC107" s="211"/>
      <c r="BD107" s="211"/>
      <c r="BE107" s="211"/>
      <c r="BF107" s="211"/>
      <c r="BG107" s="211"/>
      <c r="BH107" s="211"/>
    </row>
    <row r="108" spans="1:60" x14ac:dyDescent="0.2">
      <c r="A108" s="213" t="s">
        <v>115</v>
      </c>
      <c r="B108" s="220" t="s">
        <v>84</v>
      </c>
      <c r="C108" s="264" t="s">
        <v>85</v>
      </c>
      <c r="D108" s="224"/>
      <c r="E108" s="228"/>
      <c r="F108" s="233"/>
      <c r="G108" s="233">
        <f>SUMIF(AE109:AE115,"&lt;&gt;NOR",G109:G115)</f>
        <v>0</v>
      </c>
      <c r="H108" s="233"/>
      <c r="I108" s="233">
        <f>SUM(I109:I115)</f>
        <v>0</v>
      </c>
      <c r="J108" s="233"/>
      <c r="K108" s="233">
        <f>SUM(K109:K115)</f>
        <v>0</v>
      </c>
      <c r="L108" s="233"/>
      <c r="M108" s="233">
        <f>SUM(M109:M115)</f>
        <v>0</v>
      </c>
      <c r="N108" s="224"/>
      <c r="O108" s="224">
        <f>SUM(O109:O115)</f>
        <v>1.7999999999999999E-2</v>
      </c>
      <c r="P108" s="224"/>
      <c r="Q108" s="224">
        <f>SUM(Q109:Q115)</f>
        <v>0</v>
      </c>
      <c r="R108" s="224"/>
      <c r="S108" s="224"/>
      <c r="T108" s="225"/>
      <c r="U108" s="224">
        <f>SUM(U109:U115)</f>
        <v>2.66</v>
      </c>
      <c r="AE108" t="s">
        <v>116</v>
      </c>
    </row>
    <row r="109" spans="1:60" outlineLevel="1" x14ac:dyDescent="0.2">
      <c r="A109" s="212">
        <v>50</v>
      </c>
      <c r="B109" s="219" t="s">
        <v>261</v>
      </c>
      <c r="C109" s="262" t="s">
        <v>262</v>
      </c>
      <c r="D109" s="221" t="s">
        <v>125</v>
      </c>
      <c r="E109" s="226">
        <v>12</v>
      </c>
      <c r="F109" s="229">
        <f>H109+J109</f>
        <v>0</v>
      </c>
      <c r="G109" s="230">
        <f>ROUND(E109*F109,2)</f>
        <v>0</v>
      </c>
      <c r="H109" s="230"/>
      <c r="I109" s="230">
        <f>ROUND(E109*H109,2)</f>
        <v>0</v>
      </c>
      <c r="J109" s="230"/>
      <c r="K109" s="230">
        <f>ROUND(E109*J109,2)</f>
        <v>0</v>
      </c>
      <c r="L109" s="230">
        <v>21</v>
      </c>
      <c r="M109" s="230">
        <f>G109*(1+L109/100)</f>
        <v>0</v>
      </c>
      <c r="N109" s="221">
        <v>0</v>
      </c>
      <c r="O109" s="221">
        <f>ROUND(E109*N109,5)</f>
        <v>0</v>
      </c>
      <c r="P109" s="221">
        <v>0</v>
      </c>
      <c r="Q109" s="221">
        <f>ROUND(E109*P109,5)</f>
        <v>0</v>
      </c>
      <c r="R109" s="221"/>
      <c r="S109" s="221"/>
      <c r="T109" s="222">
        <v>0.17499999999999999</v>
      </c>
      <c r="U109" s="221">
        <f>ROUND(E109*T109,2)</f>
        <v>2.1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120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2"/>
      <c r="B110" s="219"/>
      <c r="C110" s="263" t="s">
        <v>263</v>
      </c>
      <c r="D110" s="223"/>
      <c r="E110" s="227"/>
      <c r="F110" s="231"/>
      <c r="G110" s="232"/>
      <c r="H110" s="230"/>
      <c r="I110" s="230"/>
      <c r="J110" s="230"/>
      <c r="K110" s="230"/>
      <c r="L110" s="230"/>
      <c r="M110" s="230"/>
      <c r="N110" s="221"/>
      <c r="O110" s="221"/>
      <c r="P110" s="221"/>
      <c r="Q110" s="221"/>
      <c r="R110" s="221"/>
      <c r="S110" s="221"/>
      <c r="T110" s="222"/>
      <c r="U110" s="221"/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130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4" t="str">
        <f>C110</f>
        <v>uložení kabelu CETIN do chráničky a položení rezervního prostupu</v>
      </c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2">
        <v>51</v>
      </c>
      <c r="B111" s="219" t="s">
        <v>264</v>
      </c>
      <c r="C111" s="262" t="s">
        <v>265</v>
      </c>
      <c r="D111" s="221" t="s">
        <v>125</v>
      </c>
      <c r="E111" s="226">
        <v>6</v>
      </c>
      <c r="F111" s="229">
        <f>H111+J111</f>
        <v>0</v>
      </c>
      <c r="G111" s="230">
        <f>ROUND(E111*F111,2)</f>
        <v>0</v>
      </c>
      <c r="H111" s="230"/>
      <c r="I111" s="230">
        <f>ROUND(E111*H111,2)</f>
        <v>0</v>
      </c>
      <c r="J111" s="230"/>
      <c r="K111" s="230">
        <f>ROUND(E111*J111,2)</f>
        <v>0</v>
      </c>
      <c r="L111" s="230">
        <v>21</v>
      </c>
      <c r="M111" s="230">
        <f>G111*(1+L111/100)</f>
        <v>0</v>
      </c>
      <c r="N111" s="221">
        <v>6.9999999999999999E-4</v>
      </c>
      <c r="O111" s="221">
        <f>ROUND(E111*N111,5)</f>
        <v>4.1999999999999997E-3</v>
      </c>
      <c r="P111" s="221">
        <v>0</v>
      </c>
      <c r="Q111" s="221">
        <f>ROUND(E111*P111,5)</f>
        <v>0</v>
      </c>
      <c r="R111" s="221"/>
      <c r="S111" s="221"/>
      <c r="T111" s="222">
        <v>0</v>
      </c>
      <c r="U111" s="221">
        <f>ROUND(E111*T111,2)</f>
        <v>0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156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2"/>
      <c r="B112" s="219"/>
      <c r="C112" s="263" t="s">
        <v>266</v>
      </c>
      <c r="D112" s="223"/>
      <c r="E112" s="227"/>
      <c r="F112" s="231"/>
      <c r="G112" s="232"/>
      <c r="H112" s="230"/>
      <c r="I112" s="230"/>
      <c r="J112" s="230"/>
      <c r="K112" s="230"/>
      <c r="L112" s="230"/>
      <c r="M112" s="230"/>
      <c r="N112" s="221"/>
      <c r="O112" s="221"/>
      <c r="P112" s="221"/>
      <c r="Q112" s="221"/>
      <c r="R112" s="221"/>
      <c r="S112" s="221"/>
      <c r="T112" s="222"/>
      <c r="U112" s="221"/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130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4" t="str">
        <f>C112</f>
        <v>rezervní chránička</v>
      </c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12">
        <v>52</v>
      </c>
      <c r="B113" s="219" t="s">
        <v>267</v>
      </c>
      <c r="C113" s="262" t="s">
        <v>268</v>
      </c>
      <c r="D113" s="221" t="s">
        <v>125</v>
      </c>
      <c r="E113" s="226">
        <v>6</v>
      </c>
      <c r="F113" s="229">
        <f>H113+J113</f>
        <v>0</v>
      </c>
      <c r="G113" s="230">
        <f>ROUND(E113*F113,2)</f>
        <v>0</v>
      </c>
      <c r="H113" s="230"/>
      <c r="I113" s="230">
        <f>ROUND(E113*H113,2)</f>
        <v>0</v>
      </c>
      <c r="J113" s="230"/>
      <c r="K113" s="230">
        <f>ROUND(E113*J113,2)</f>
        <v>0</v>
      </c>
      <c r="L113" s="230">
        <v>21</v>
      </c>
      <c r="M113" s="230">
        <f>G113*(1+L113/100)</f>
        <v>0</v>
      </c>
      <c r="N113" s="221">
        <v>2.3E-3</v>
      </c>
      <c r="O113" s="221">
        <f>ROUND(E113*N113,5)</f>
        <v>1.38E-2</v>
      </c>
      <c r="P113" s="221">
        <v>0</v>
      </c>
      <c r="Q113" s="221">
        <f>ROUND(E113*P113,5)</f>
        <v>0</v>
      </c>
      <c r="R113" s="221"/>
      <c r="S113" s="221"/>
      <c r="T113" s="222">
        <v>0</v>
      </c>
      <c r="U113" s="221">
        <f>ROUND(E113*T113,2)</f>
        <v>0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156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12"/>
      <c r="B114" s="219"/>
      <c r="C114" s="263" t="s">
        <v>269</v>
      </c>
      <c r="D114" s="223"/>
      <c r="E114" s="227"/>
      <c r="F114" s="231"/>
      <c r="G114" s="232"/>
      <c r="H114" s="230"/>
      <c r="I114" s="230"/>
      <c r="J114" s="230"/>
      <c r="K114" s="230"/>
      <c r="L114" s="230"/>
      <c r="M114" s="230"/>
      <c r="N114" s="221"/>
      <c r="O114" s="221"/>
      <c r="P114" s="221"/>
      <c r="Q114" s="221"/>
      <c r="R114" s="221"/>
      <c r="S114" s="221"/>
      <c r="T114" s="222"/>
      <c r="U114" s="221"/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130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4" t="str">
        <f>C114</f>
        <v>dělená chránička pro uložení kabelu CETIN</v>
      </c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">
      <c r="A115" s="212">
        <v>53</v>
      </c>
      <c r="B115" s="219" t="s">
        <v>270</v>
      </c>
      <c r="C115" s="262" t="s">
        <v>271</v>
      </c>
      <c r="D115" s="221" t="s">
        <v>198</v>
      </c>
      <c r="E115" s="226">
        <v>4</v>
      </c>
      <c r="F115" s="229">
        <f>H115+J115</f>
        <v>0</v>
      </c>
      <c r="G115" s="230">
        <f>ROUND(E115*F115,2)</f>
        <v>0</v>
      </c>
      <c r="H115" s="230"/>
      <c r="I115" s="230">
        <f>ROUND(E115*H115,2)</f>
        <v>0</v>
      </c>
      <c r="J115" s="230"/>
      <c r="K115" s="230">
        <f>ROUND(E115*J115,2)</f>
        <v>0</v>
      </c>
      <c r="L115" s="230">
        <v>21</v>
      </c>
      <c r="M115" s="230">
        <f>G115*(1+L115/100)</f>
        <v>0</v>
      </c>
      <c r="N115" s="221">
        <v>0</v>
      </c>
      <c r="O115" s="221">
        <f>ROUND(E115*N115,5)</f>
        <v>0</v>
      </c>
      <c r="P115" s="221">
        <v>0</v>
      </c>
      <c r="Q115" s="221">
        <f>ROUND(E115*P115,5)</f>
        <v>0</v>
      </c>
      <c r="R115" s="221"/>
      <c r="S115" s="221"/>
      <c r="T115" s="222">
        <v>0.14000000000000001</v>
      </c>
      <c r="U115" s="221">
        <f>ROUND(E115*T115,2)</f>
        <v>0.56000000000000005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120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x14ac:dyDescent="0.2">
      <c r="A116" s="213" t="s">
        <v>115</v>
      </c>
      <c r="B116" s="220" t="s">
        <v>86</v>
      </c>
      <c r="C116" s="264" t="s">
        <v>87</v>
      </c>
      <c r="D116" s="224"/>
      <c r="E116" s="228"/>
      <c r="F116" s="233"/>
      <c r="G116" s="233">
        <f>SUMIF(AE117:AE119,"&lt;&gt;NOR",G117:G119)</f>
        <v>0</v>
      </c>
      <c r="H116" s="233"/>
      <c r="I116" s="233">
        <f>SUM(I117:I119)</f>
        <v>0</v>
      </c>
      <c r="J116" s="233"/>
      <c r="K116" s="233">
        <f>SUM(K117:K119)</f>
        <v>0</v>
      </c>
      <c r="L116" s="233"/>
      <c r="M116" s="233">
        <f>SUM(M117:M119)</f>
        <v>0</v>
      </c>
      <c r="N116" s="224"/>
      <c r="O116" s="224">
        <f>SUM(O117:O119)</f>
        <v>0</v>
      </c>
      <c r="P116" s="224"/>
      <c r="Q116" s="224">
        <f>SUM(Q117:Q119)</f>
        <v>0</v>
      </c>
      <c r="R116" s="224"/>
      <c r="S116" s="224"/>
      <c r="T116" s="225"/>
      <c r="U116" s="224">
        <f>SUM(U117:U119)</f>
        <v>9.44</v>
      </c>
      <c r="AE116" t="s">
        <v>116</v>
      </c>
    </row>
    <row r="117" spans="1:60" outlineLevel="1" x14ac:dyDescent="0.2">
      <c r="A117" s="212">
        <v>54</v>
      </c>
      <c r="B117" s="219" t="s">
        <v>272</v>
      </c>
      <c r="C117" s="262" t="s">
        <v>273</v>
      </c>
      <c r="D117" s="221" t="s">
        <v>198</v>
      </c>
      <c r="E117" s="226">
        <v>15</v>
      </c>
      <c r="F117" s="229">
        <f>H117+J117</f>
        <v>0</v>
      </c>
      <c r="G117" s="230">
        <f>ROUND(E117*F117,2)</f>
        <v>0</v>
      </c>
      <c r="H117" s="230"/>
      <c r="I117" s="230">
        <f>ROUND(E117*H117,2)</f>
        <v>0</v>
      </c>
      <c r="J117" s="230"/>
      <c r="K117" s="230">
        <f>ROUND(E117*J117,2)</f>
        <v>0</v>
      </c>
      <c r="L117" s="230">
        <v>21</v>
      </c>
      <c r="M117" s="230">
        <f>G117*(1+L117/100)</f>
        <v>0</v>
      </c>
      <c r="N117" s="221">
        <v>0</v>
      </c>
      <c r="O117" s="221">
        <f>ROUND(E117*N117,5)</f>
        <v>0</v>
      </c>
      <c r="P117" s="221">
        <v>0</v>
      </c>
      <c r="Q117" s="221">
        <f>ROUND(E117*P117,5)</f>
        <v>0</v>
      </c>
      <c r="R117" s="221"/>
      <c r="S117" s="221"/>
      <c r="T117" s="222">
        <v>0.629</v>
      </c>
      <c r="U117" s="221">
        <f>ROUND(E117*T117,2)</f>
        <v>9.44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120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2"/>
      <c r="B118" s="219"/>
      <c r="C118" s="263" t="s">
        <v>274</v>
      </c>
      <c r="D118" s="223"/>
      <c r="E118" s="227"/>
      <c r="F118" s="231"/>
      <c r="G118" s="232"/>
      <c r="H118" s="230"/>
      <c r="I118" s="230"/>
      <c r="J118" s="230"/>
      <c r="K118" s="230"/>
      <c r="L118" s="230"/>
      <c r="M118" s="230"/>
      <c r="N118" s="221"/>
      <c r="O118" s="221"/>
      <c r="P118" s="221"/>
      <c r="Q118" s="221"/>
      <c r="R118" s="221"/>
      <c r="S118" s="221"/>
      <c r="T118" s="222"/>
      <c r="U118" s="221"/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130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4" t="str">
        <f>C118</f>
        <v>základové patky pro kotevní sloupky</v>
      </c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2"/>
      <c r="B119" s="219"/>
      <c r="C119" s="263" t="s">
        <v>275</v>
      </c>
      <c r="D119" s="223"/>
      <c r="E119" s="227"/>
      <c r="F119" s="231"/>
      <c r="G119" s="232"/>
      <c r="H119" s="230"/>
      <c r="I119" s="230"/>
      <c r="J119" s="230"/>
      <c r="K119" s="230"/>
      <c r="L119" s="230"/>
      <c r="M119" s="230"/>
      <c r="N119" s="221"/>
      <c r="O119" s="221"/>
      <c r="P119" s="221"/>
      <c r="Q119" s="221"/>
      <c r="R119" s="221"/>
      <c r="S119" s="221"/>
      <c r="T119" s="222"/>
      <c r="U119" s="221"/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130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4" t="str">
        <f>C119</f>
        <v>3,14*0,15*0,15*0,6*15 = 0,635 m3</v>
      </c>
      <c r="BB119" s="211"/>
      <c r="BC119" s="211"/>
      <c r="BD119" s="211"/>
      <c r="BE119" s="211"/>
      <c r="BF119" s="211"/>
      <c r="BG119" s="211"/>
      <c r="BH119" s="211"/>
    </row>
    <row r="120" spans="1:60" x14ac:dyDescent="0.2">
      <c r="A120" s="213" t="s">
        <v>115</v>
      </c>
      <c r="B120" s="220" t="s">
        <v>88</v>
      </c>
      <c r="C120" s="264" t="s">
        <v>26</v>
      </c>
      <c r="D120" s="224"/>
      <c r="E120" s="228"/>
      <c r="F120" s="233"/>
      <c r="G120" s="233">
        <f>SUMIF(AE121:AE135,"&lt;&gt;NOR",G121:G135)</f>
        <v>0</v>
      </c>
      <c r="H120" s="233"/>
      <c r="I120" s="233">
        <f>SUM(I121:I135)</f>
        <v>0</v>
      </c>
      <c r="J120" s="233"/>
      <c r="K120" s="233">
        <f>SUM(K121:K135)</f>
        <v>0</v>
      </c>
      <c r="L120" s="233"/>
      <c r="M120" s="233">
        <f>SUM(M121:M135)</f>
        <v>0</v>
      </c>
      <c r="N120" s="224"/>
      <c r="O120" s="224">
        <f>SUM(O121:O135)</f>
        <v>0</v>
      </c>
      <c r="P120" s="224"/>
      <c r="Q120" s="224">
        <f>SUM(Q121:Q135)</f>
        <v>0</v>
      </c>
      <c r="R120" s="224"/>
      <c r="S120" s="224"/>
      <c r="T120" s="225"/>
      <c r="U120" s="224">
        <f>SUM(U121:U135)</f>
        <v>0</v>
      </c>
      <c r="AE120" t="s">
        <v>116</v>
      </c>
    </row>
    <row r="121" spans="1:60" outlineLevel="1" x14ac:dyDescent="0.2">
      <c r="A121" s="212">
        <v>55</v>
      </c>
      <c r="B121" s="219" t="s">
        <v>276</v>
      </c>
      <c r="C121" s="262" t="s">
        <v>277</v>
      </c>
      <c r="D121" s="221" t="s">
        <v>278</v>
      </c>
      <c r="E121" s="226">
        <v>1</v>
      </c>
      <c r="F121" s="229">
        <f>H121+J121</f>
        <v>0</v>
      </c>
      <c r="G121" s="230">
        <f>ROUND(E121*F121,2)</f>
        <v>0</v>
      </c>
      <c r="H121" s="230"/>
      <c r="I121" s="230">
        <f>ROUND(E121*H121,2)</f>
        <v>0</v>
      </c>
      <c r="J121" s="230"/>
      <c r="K121" s="230">
        <f>ROUND(E121*J121,2)</f>
        <v>0</v>
      </c>
      <c r="L121" s="230">
        <v>21</v>
      </c>
      <c r="M121" s="230">
        <f>G121*(1+L121/100)</f>
        <v>0</v>
      </c>
      <c r="N121" s="221">
        <v>0</v>
      </c>
      <c r="O121" s="221">
        <f>ROUND(E121*N121,5)</f>
        <v>0</v>
      </c>
      <c r="P121" s="221">
        <v>0</v>
      </c>
      <c r="Q121" s="221">
        <f>ROUND(E121*P121,5)</f>
        <v>0</v>
      </c>
      <c r="R121" s="221"/>
      <c r="S121" s="221"/>
      <c r="T121" s="222">
        <v>0</v>
      </c>
      <c r="U121" s="221">
        <f>ROUND(E121*T121,2)</f>
        <v>0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120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12"/>
      <c r="B122" s="219"/>
      <c r="C122" s="263" t="s">
        <v>279</v>
      </c>
      <c r="D122" s="223"/>
      <c r="E122" s="227"/>
      <c r="F122" s="231"/>
      <c r="G122" s="232"/>
      <c r="H122" s="230"/>
      <c r="I122" s="230"/>
      <c r="J122" s="230"/>
      <c r="K122" s="230"/>
      <c r="L122" s="230"/>
      <c r="M122" s="230"/>
      <c r="N122" s="221"/>
      <c r="O122" s="221"/>
      <c r="P122" s="221"/>
      <c r="Q122" s="221"/>
      <c r="R122" s="221"/>
      <c r="S122" s="221"/>
      <c r="T122" s="222"/>
      <c r="U122" s="221"/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130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4" t="str">
        <f>C122</f>
        <v>dílenská dokumentace pro konstrukci oplocení</v>
      </c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">
      <c r="A123" s="212">
        <v>56</v>
      </c>
      <c r="B123" s="219" t="s">
        <v>280</v>
      </c>
      <c r="C123" s="262" t="s">
        <v>281</v>
      </c>
      <c r="D123" s="221" t="s">
        <v>278</v>
      </c>
      <c r="E123" s="226">
        <v>1</v>
      </c>
      <c r="F123" s="229">
        <f>H123+J123</f>
        <v>0</v>
      </c>
      <c r="G123" s="230">
        <f>ROUND(E123*F123,2)</f>
        <v>0</v>
      </c>
      <c r="H123" s="230"/>
      <c r="I123" s="230">
        <f>ROUND(E123*H123,2)</f>
        <v>0</v>
      </c>
      <c r="J123" s="230"/>
      <c r="K123" s="230">
        <f>ROUND(E123*J123,2)</f>
        <v>0</v>
      </c>
      <c r="L123" s="230">
        <v>21</v>
      </c>
      <c r="M123" s="230">
        <f>G123*(1+L123/100)</f>
        <v>0</v>
      </c>
      <c r="N123" s="221">
        <v>0</v>
      </c>
      <c r="O123" s="221">
        <f>ROUND(E123*N123,5)</f>
        <v>0</v>
      </c>
      <c r="P123" s="221">
        <v>0</v>
      </c>
      <c r="Q123" s="221">
        <f>ROUND(E123*P123,5)</f>
        <v>0</v>
      </c>
      <c r="R123" s="221"/>
      <c r="S123" s="221"/>
      <c r="T123" s="222">
        <v>0</v>
      </c>
      <c r="U123" s="221">
        <f>ROUND(E123*T123,2)</f>
        <v>0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120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12">
        <v>57</v>
      </c>
      <c r="B124" s="219" t="s">
        <v>282</v>
      </c>
      <c r="C124" s="262" t="s">
        <v>283</v>
      </c>
      <c r="D124" s="221" t="s">
        <v>278</v>
      </c>
      <c r="E124" s="226">
        <v>1</v>
      </c>
      <c r="F124" s="229">
        <f>H124+J124</f>
        <v>0</v>
      </c>
      <c r="G124" s="230">
        <f>ROUND(E124*F124,2)</f>
        <v>0</v>
      </c>
      <c r="H124" s="230"/>
      <c r="I124" s="230">
        <f>ROUND(E124*H124,2)</f>
        <v>0</v>
      </c>
      <c r="J124" s="230"/>
      <c r="K124" s="230">
        <f>ROUND(E124*J124,2)</f>
        <v>0</v>
      </c>
      <c r="L124" s="230">
        <v>21</v>
      </c>
      <c r="M124" s="230">
        <f>G124*(1+L124/100)</f>
        <v>0</v>
      </c>
      <c r="N124" s="221">
        <v>0</v>
      </c>
      <c r="O124" s="221">
        <f>ROUND(E124*N124,5)</f>
        <v>0</v>
      </c>
      <c r="P124" s="221">
        <v>0</v>
      </c>
      <c r="Q124" s="221">
        <f>ROUND(E124*P124,5)</f>
        <v>0</v>
      </c>
      <c r="R124" s="221"/>
      <c r="S124" s="221"/>
      <c r="T124" s="222">
        <v>0</v>
      </c>
      <c r="U124" s="221">
        <f>ROUND(E124*T124,2)</f>
        <v>0</v>
      </c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120</v>
      </c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12">
        <v>58</v>
      </c>
      <c r="B125" s="219" t="s">
        <v>284</v>
      </c>
      <c r="C125" s="262" t="s">
        <v>285</v>
      </c>
      <c r="D125" s="221" t="s">
        <v>278</v>
      </c>
      <c r="E125" s="226">
        <v>1</v>
      </c>
      <c r="F125" s="229">
        <f>H125+J125</f>
        <v>0</v>
      </c>
      <c r="G125" s="230">
        <f>ROUND(E125*F125,2)</f>
        <v>0</v>
      </c>
      <c r="H125" s="230"/>
      <c r="I125" s="230">
        <f>ROUND(E125*H125,2)</f>
        <v>0</v>
      </c>
      <c r="J125" s="230"/>
      <c r="K125" s="230">
        <f>ROUND(E125*J125,2)</f>
        <v>0</v>
      </c>
      <c r="L125" s="230">
        <v>21</v>
      </c>
      <c r="M125" s="230">
        <f>G125*(1+L125/100)</f>
        <v>0</v>
      </c>
      <c r="N125" s="221">
        <v>0</v>
      </c>
      <c r="O125" s="221">
        <f>ROUND(E125*N125,5)</f>
        <v>0</v>
      </c>
      <c r="P125" s="221">
        <v>0</v>
      </c>
      <c r="Q125" s="221">
        <f>ROUND(E125*P125,5)</f>
        <v>0</v>
      </c>
      <c r="R125" s="221"/>
      <c r="S125" s="221"/>
      <c r="T125" s="222">
        <v>0</v>
      </c>
      <c r="U125" s="221">
        <f>ROUND(E125*T125,2)</f>
        <v>0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120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12">
        <v>59</v>
      </c>
      <c r="B126" s="219" t="s">
        <v>286</v>
      </c>
      <c r="C126" s="262" t="s">
        <v>287</v>
      </c>
      <c r="D126" s="221" t="s">
        <v>278</v>
      </c>
      <c r="E126" s="226">
        <v>1</v>
      </c>
      <c r="F126" s="229">
        <f>H126+J126</f>
        <v>0</v>
      </c>
      <c r="G126" s="230">
        <f>ROUND(E126*F126,2)</f>
        <v>0</v>
      </c>
      <c r="H126" s="230"/>
      <c r="I126" s="230">
        <f>ROUND(E126*H126,2)</f>
        <v>0</v>
      </c>
      <c r="J126" s="230"/>
      <c r="K126" s="230">
        <f>ROUND(E126*J126,2)</f>
        <v>0</v>
      </c>
      <c r="L126" s="230">
        <v>21</v>
      </c>
      <c r="M126" s="230">
        <f>G126*(1+L126/100)</f>
        <v>0</v>
      </c>
      <c r="N126" s="221">
        <v>0</v>
      </c>
      <c r="O126" s="221">
        <f>ROUND(E126*N126,5)</f>
        <v>0</v>
      </c>
      <c r="P126" s="221">
        <v>0</v>
      </c>
      <c r="Q126" s="221">
        <f>ROUND(E126*P126,5)</f>
        <v>0</v>
      </c>
      <c r="R126" s="221"/>
      <c r="S126" s="221"/>
      <c r="T126" s="222">
        <v>0</v>
      </c>
      <c r="U126" s="221">
        <f>ROUND(E126*T126,2)</f>
        <v>0</v>
      </c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120</v>
      </c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12">
        <v>60</v>
      </c>
      <c r="B127" s="219" t="s">
        <v>288</v>
      </c>
      <c r="C127" s="262" t="s">
        <v>289</v>
      </c>
      <c r="D127" s="221" t="s">
        <v>278</v>
      </c>
      <c r="E127" s="226">
        <v>1</v>
      </c>
      <c r="F127" s="229">
        <f>H127+J127</f>
        <v>0</v>
      </c>
      <c r="G127" s="230">
        <f>ROUND(E127*F127,2)</f>
        <v>0</v>
      </c>
      <c r="H127" s="230"/>
      <c r="I127" s="230">
        <f>ROUND(E127*H127,2)</f>
        <v>0</v>
      </c>
      <c r="J127" s="230"/>
      <c r="K127" s="230">
        <f>ROUND(E127*J127,2)</f>
        <v>0</v>
      </c>
      <c r="L127" s="230">
        <v>21</v>
      </c>
      <c r="M127" s="230">
        <f>G127*(1+L127/100)</f>
        <v>0</v>
      </c>
      <c r="N127" s="221">
        <v>0</v>
      </c>
      <c r="O127" s="221">
        <f>ROUND(E127*N127,5)</f>
        <v>0</v>
      </c>
      <c r="P127" s="221">
        <v>0</v>
      </c>
      <c r="Q127" s="221">
        <f>ROUND(E127*P127,5)</f>
        <v>0</v>
      </c>
      <c r="R127" s="221"/>
      <c r="S127" s="221"/>
      <c r="T127" s="222">
        <v>0</v>
      </c>
      <c r="U127" s="221">
        <f>ROUND(E127*T127,2)</f>
        <v>0</v>
      </c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120</v>
      </c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12">
        <v>61</v>
      </c>
      <c r="B128" s="219" t="s">
        <v>290</v>
      </c>
      <c r="C128" s="262" t="s">
        <v>291</v>
      </c>
      <c r="D128" s="221" t="s">
        <v>278</v>
      </c>
      <c r="E128" s="226">
        <v>1</v>
      </c>
      <c r="F128" s="229">
        <f>H128+J128</f>
        <v>0</v>
      </c>
      <c r="G128" s="230">
        <f>ROUND(E128*F128,2)</f>
        <v>0</v>
      </c>
      <c r="H128" s="230"/>
      <c r="I128" s="230">
        <f>ROUND(E128*H128,2)</f>
        <v>0</v>
      </c>
      <c r="J128" s="230"/>
      <c r="K128" s="230">
        <f>ROUND(E128*J128,2)</f>
        <v>0</v>
      </c>
      <c r="L128" s="230">
        <v>21</v>
      </c>
      <c r="M128" s="230">
        <f>G128*(1+L128/100)</f>
        <v>0</v>
      </c>
      <c r="N128" s="221">
        <v>0</v>
      </c>
      <c r="O128" s="221">
        <f>ROUND(E128*N128,5)</f>
        <v>0</v>
      </c>
      <c r="P128" s="221">
        <v>0</v>
      </c>
      <c r="Q128" s="221">
        <f>ROUND(E128*P128,5)</f>
        <v>0</v>
      </c>
      <c r="R128" s="221"/>
      <c r="S128" s="221"/>
      <c r="T128" s="222">
        <v>0</v>
      </c>
      <c r="U128" s="221">
        <f>ROUND(E128*T128,2)</f>
        <v>0</v>
      </c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120</v>
      </c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12">
        <v>62</v>
      </c>
      <c r="B129" s="219" t="s">
        <v>292</v>
      </c>
      <c r="C129" s="262" t="s">
        <v>293</v>
      </c>
      <c r="D129" s="221" t="s">
        <v>278</v>
      </c>
      <c r="E129" s="226">
        <v>1</v>
      </c>
      <c r="F129" s="229">
        <f>H129+J129</f>
        <v>0</v>
      </c>
      <c r="G129" s="230">
        <f>ROUND(E129*F129,2)</f>
        <v>0</v>
      </c>
      <c r="H129" s="230"/>
      <c r="I129" s="230">
        <f>ROUND(E129*H129,2)</f>
        <v>0</v>
      </c>
      <c r="J129" s="230"/>
      <c r="K129" s="230">
        <f>ROUND(E129*J129,2)</f>
        <v>0</v>
      </c>
      <c r="L129" s="230">
        <v>21</v>
      </c>
      <c r="M129" s="230">
        <f>G129*(1+L129/100)</f>
        <v>0</v>
      </c>
      <c r="N129" s="221">
        <v>0</v>
      </c>
      <c r="O129" s="221">
        <f>ROUND(E129*N129,5)</f>
        <v>0</v>
      </c>
      <c r="P129" s="221">
        <v>0</v>
      </c>
      <c r="Q129" s="221">
        <f>ROUND(E129*P129,5)</f>
        <v>0</v>
      </c>
      <c r="R129" s="221"/>
      <c r="S129" s="221"/>
      <c r="T129" s="222">
        <v>0</v>
      </c>
      <c r="U129" s="221">
        <f>ROUND(E129*T129,2)</f>
        <v>0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120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12"/>
      <c r="B130" s="219"/>
      <c r="C130" s="263" t="s">
        <v>294</v>
      </c>
      <c r="D130" s="223"/>
      <c r="E130" s="227"/>
      <c r="F130" s="231"/>
      <c r="G130" s="232"/>
      <c r="H130" s="230"/>
      <c r="I130" s="230"/>
      <c r="J130" s="230"/>
      <c r="K130" s="230"/>
      <c r="L130" s="230"/>
      <c r="M130" s="230"/>
      <c r="N130" s="221"/>
      <c r="O130" s="221"/>
      <c r="P130" s="221"/>
      <c r="Q130" s="221"/>
      <c r="R130" s="221"/>
      <c r="S130" s="221"/>
      <c r="T130" s="222"/>
      <c r="U130" s="221"/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130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4" t="str">
        <f>C130</f>
        <v>přechodné dopravní značení</v>
      </c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12">
        <v>63</v>
      </c>
      <c r="B131" s="219" t="s">
        <v>295</v>
      </c>
      <c r="C131" s="262" t="s">
        <v>296</v>
      </c>
      <c r="D131" s="221" t="s">
        <v>278</v>
      </c>
      <c r="E131" s="226">
        <v>1</v>
      </c>
      <c r="F131" s="229">
        <f>H131+J131</f>
        <v>0</v>
      </c>
      <c r="G131" s="230">
        <f>ROUND(E131*F131,2)</f>
        <v>0</v>
      </c>
      <c r="H131" s="230"/>
      <c r="I131" s="230">
        <f>ROUND(E131*H131,2)</f>
        <v>0</v>
      </c>
      <c r="J131" s="230"/>
      <c r="K131" s="230">
        <f>ROUND(E131*J131,2)</f>
        <v>0</v>
      </c>
      <c r="L131" s="230">
        <v>21</v>
      </c>
      <c r="M131" s="230">
        <f>G131*(1+L131/100)</f>
        <v>0</v>
      </c>
      <c r="N131" s="221">
        <v>0</v>
      </c>
      <c r="O131" s="221">
        <f>ROUND(E131*N131,5)</f>
        <v>0</v>
      </c>
      <c r="P131" s="221">
        <v>0</v>
      </c>
      <c r="Q131" s="221">
        <f>ROUND(E131*P131,5)</f>
        <v>0</v>
      </c>
      <c r="R131" s="221"/>
      <c r="S131" s="221"/>
      <c r="T131" s="222">
        <v>0</v>
      </c>
      <c r="U131" s="221">
        <f>ROUND(E131*T131,2)</f>
        <v>0</v>
      </c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120</v>
      </c>
      <c r="AF131" s="211"/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12">
        <v>64</v>
      </c>
      <c r="B132" s="219" t="s">
        <v>297</v>
      </c>
      <c r="C132" s="262" t="s">
        <v>298</v>
      </c>
      <c r="D132" s="221" t="s">
        <v>278</v>
      </c>
      <c r="E132" s="226">
        <v>1</v>
      </c>
      <c r="F132" s="229">
        <f>H132+J132</f>
        <v>0</v>
      </c>
      <c r="G132" s="230">
        <f>ROUND(E132*F132,2)</f>
        <v>0</v>
      </c>
      <c r="H132" s="230"/>
      <c r="I132" s="230">
        <f>ROUND(E132*H132,2)</f>
        <v>0</v>
      </c>
      <c r="J132" s="230"/>
      <c r="K132" s="230">
        <f>ROUND(E132*J132,2)</f>
        <v>0</v>
      </c>
      <c r="L132" s="230">
        <v>21</v>
      </c>
      <c r="M132" s="230">
        <f>G132*(1+L132/100)</f>
        <v>0</v>
      </c>
      <c r="N132" s="221">
        <v>0</v>
      </c>
      <c r="O132" s="221">
        <f>ROUND(E132*N132,5)</f>
        <v>0</v>
      </c>
      <c r="P132" s="221">
        <v>0</v>
      </c>
      <c r="Q132" s="221">
        <f>ROUND(E132*P132,5)</f>
        <v>0</v>
      </c>
      <c r="R132" s="221"/>
      <c r="S132" s="221"/>
      <c r="T132" s="222">
        <v>0</v>
      </c>
      <c r="U132" s="221">
        <f>ROUND(E132*T132,2)</f>
        <v>0</v>
      </c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120</v>
      </c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12"/>
      <c r="B133" s="219"/>
      <c r="C133" s="263" t="s">
        <v>299</v>
      </c>
      <c r="D133" s="223"/>
      <c r="E133" s="227"/>
      <c r="F133" s="231"/>
      <c r="G133" s="232"/>
      <c r="H133" s="230"/>
      <c r="I133" s="230"/>
      <c r="J133" s="230"/>
      <c r="K133" s="230"/>
      <c r="L133" s="230"/>
      <c r="M133" s="230"/>
      <c r="N133" s="221"/>
      <c r="O133" s="221"/>
      <c r="P133" s="221"/>
      <c r="Q133" s="221"/>
      <c r="R133" s="221"/>
      <c r="S133" s="221"/>
      <c r="T133" s="222"/>
      <c r="U133" s="221"/>
      <c r="V133" s="211"/>
      <c r="W133" s="211"/>
      <c r="X133" s="211"/>
      <c r="Y133" s="211"/>
      <c r="Z133" s="211"/>
      <c r="AA133" s="211"/>
      <c r="AB133" s="211"/>
      <c r="AC133" s="211"/>
      <c r="AD133" s="211"/>
      <c r="AE133" s="211" t="s">
        <v>130</v>
      </c>
      <c r="AF133" s="211"/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4" t="str">
        <f>C133</f>
        <v>plán BOZP</v>
      </c>
      <c r="BB133" s="211"/>
      <c r="BC133" s="211"/>
      <c r="BD133" s="211"/>
      <c r="BE133" s="211"/>
      <c r="BF133" s="211"/>
      <c r="BG133" s="211"/>
      <c r="BH133" s="211"/>
    </row>
    <row r="134" spans="1:60" ht="22.5" outlineLevel="1" x14ac:dyDescent="0.2">
      <c r="A134" s="212">
        <v>65</v>
      </c>
      <c r="B134" s="219" t="s">
        <v>300</v>
      </c>
      <c r="C134" s="262" t="s">
        <v>301</v>
      </c>
      <c r="D134" s="221" t="s">
        <v>278</v>
      </c>
      <c r="E134" s="226">
        <v>1</v>
      </c>
      <c r="F134" s="229">
        <f>H134+J134</f>
        <v>0</v>
      </c>
      <c r="G134" s="230">
        <f>ROUND(E134*F134,2)</f>
        <v>0</v>
      </c>
      <c r="H134" s="230"/>
      <c r="I134" s="230">
        <f>ROUND(E134*H134,2)</f>
        <v>0</v>
      </c>
      <c r="J134" s="230"/>
      <c r="K134" s="230">
        <f>ROUND(E134*J134,2)</f>
        <v>0</v>
      </c>
      <c r="L134" s="230">
        <v>21</v>
      </c>
      <c r="M134" s="230">
        <f>G134*(1+L134/100)</f>
        <v>0</v>
      </c>
      <c r="N134" s="221">
        <v>0</v>
      </c>
      <c r="O134" s="221">
        <f>ROUND(E134*N134,5)</f>
        <v>0</v>
      </c>
      <c r="P134" s="221">
        <v>0</v>
      </c>
      <c r="Q134" s="221">
        <f>ROUND(E134*P134,5)</f>
        <v>0</v>
      </c>
      <c r="R134" s="221"/>
      <c r="S134" s="221"/>
      <c r="T134" s="222">
        <v>0</v>
      </c>
      <c r="U134" s="221">
        <f>ROUND(E134*T134,2)</f>
        <v>0</v>
      </c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120</v>
      </c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41">
        <v>66</v>
      </c>
      <c r="B135" s="242" t="s">
        <v>302</v>
      </c>
      <c r="C135" s="265" t="s">
        <v>303</v>
      </c>
      <c r="D135" s="243" t="s">
        <v>278</v>
      </c>
      <c r="E135" s="244">
        <v>1</v>
      </c>
      <c r="F135" s="245">
        <f>H135+J135</f>
        <v>0</v>
      </c>
      <c r="G135" s="246">
        <f>ROUND(E135*F135,2)</f>
        <v>0</v>
      </c>
      <c r="H135" s="246"/>
      <c r="I135" s="246">
        <f>ROUND(E135*H135,2)</f>
        <v>0</v>
      </c>
      <c r="J135" s="246"/>
      <c r="K135" s="246">
        <f>ROUND(E135*J135,2)</f>
        <v>0</v>
      </c>
      <c r="L135" s="246">
        <v>21</v>
      </c>
      <c r="M135" s="246">
        <f>G135*(1+L135/100)</f>
        <v>0</v>
      </c>
      <c r="N135" s="243">
        <v>0</v>
      </c>
      <c r="O135" s="243">
        <f>ROUND(E135*N135,5)</f>
        <v>0</v>
      </c>
      <c r="P135" s="243">
        <v>0</v>
      </c>
      <c r="Q135" s="243">
        <f>ROUND(E135*P135,5)</f>
        <v>0</v>
      </c>
      <c r="R135" s="243"/>
      <c r="S135" s="243"/>
      <c r="T135" s="247">
        <v>0</v>
      </c>
      <c r="U135" s="243">
        <f>ROUND(E135*T135,2)</f>
        <v>0</v>
      </c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120</v>
      </c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x14ac:dyDescent="0.2">
      <c r="A136" s="6"/>
      <c r="B136" s="7" t="s">
        <v>305</v>
      </c>
      <c r="C136" s="266" t="s">
        <v>305</v>
      </c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AC136">
        <v>15</v>
      </c>
      <c r="AD136">
        <v>21</v>
      </c>
    </row>
    <row r="137" spans="1:60" x14ac:dyDescent="0.2">
      <c r="A137" s="248"/>
      <c r="B137" s="249" t="s">
        <v>28</v>
      </c>
      <c r="C137" s="267" t="s">
        <v>305</v>
      </c>
      <c r="D137" s="250"/>
      <c r="E137" s="250"/>
      <c r="F137" s="250"/>
      <c r="G137" s="261">
        <f>G8+G43+G47+G51+G60+G65+G77+G81+G84+G91+G97+G108+G116+G120</f>
        <v>0</v>
      </c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AC137">
        <f>SUMIF(L7:L135,AC136,G7:G135)</f>
        <v>0</v>
      </c>
      <c r="AD137">
        <f>SUMIF(L7:L135,AD136,G7:G135)</f>
        <v>0</v>
      </c>
      <c r="AE137" t="s">
        <v>306</v>
      </c>
    </row>
    <row r="138" spans="1:60" x14ac:dyDescent="0.2">
      <c r="A138" s="6"/>
      <c r="B138" s="7" t="s">
        <v>305</v>
      </c>
      <c r="C138" s="266" t="s">
        <v>305</v>
      </c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spans="1:60" x14ac:dyDescent="0.2">
      <c r="A139" s="6"/>
      <c r="B139" s="7" t="s">
        <v>305</v>
      </c>
      <c r="C139" s="266" t="s">
        <v>305</v>
      </c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60" x14ac:dyDescent="0.2">
      <c r="A140" s="251" t="s">
        <v>307</v>
      </c>
      <c r="B140" s="251"/>
      <c r="C140" s="268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 x14ac:dyDescent="0.2">
      <c r="A141" s="252"/>
      <c r="B141" s="253"/>
      <c r="C141" s="269"/>
      <c r="D141" s="253"/>
      <c r="E141" s="253"/>
      <c r="F141" s="253"/>
      <c r="G141" s="254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AE141" t="s">
        <v>308</v>
      </c>
    </row>
    <row r="142" spans="1:60" x14ac:dyDescent="0.2">
      <c r="A142" s="255"/>
      <c r="B142" s="256"/>
      <c r="C142" s="270"/>
      <c r="D142" s="256"/>
      <c r="E142" s="256"/>
      <c r="F142" s="256"/>
      <c r="G142" s="257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 x14ac:dyDescent="0.2">
      <c r="A143" s="255"/>
      <c r="B143" s="256"/>
      <c r="C143" s="270"/>
      <c r="D143" s="256"/>
      <c r="E143" s="256"/>
      <c r="F143" s="256"/>
      <c r="G143" s="257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">
      <c r="A144" s="255"/>
      <c r="B144" s="256"/>
      <c r="C144" s="270"/>
      <c r="D144" s="256"/>
      <c r="E144" s="256"/>
      <c r="F144" s="256"/>
      <c r="G144" s="257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1" x14ac:dyDescent="0.2">
      <c r="A145" s="258"/>
      <c r="B145" s="259"/>
      <c r="C145" s="271"/>
      <c r="D145" s="259"/>
      <c r="E145" s="259"/>
      <c r="F145" s="259"/>
      <c r="G145" s="260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1" x14ac:dyDescent="0.2">
      <c r="A146" s="6"/>
      <c r="B146" s="7" t="s">
        <v>305</v>
      </c>
      <c r="C146" s="266" t="s">
        <v>305</v>
      </c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1" x14ac:dyDescent="0.2">
      <c r="C147" s="272"/>
      <c r="AE147" t="s">
        <v>309</v>
      </c>
    </row>
  </sheetData>
  <sheetProtection password="CA23" sheet="1" objects="1" scenarios="1"/>
  <mergeCells count="54">
    <mergeCell ref="C119:G119"/>
    <mergeCell ref="C122:G122"/>
    <mergeCell ref="C130:G130"/>
    <mergeCell ref="C133:G133"/>
    <mergeCell ref="A140:C140"/>
    <mergeCell ref="A141:G145"/>
    <mergeCell ref="C106:G106"/>
    <mergeCell ref="C107:G107"/>
    <mergeCell ref="C110:G110"/>
    <mergeCell ref="C112:G112"/>
    <mergeCell ref="C114:G114"/>
    <mergeCell ref="C118:G118"/>
    <mergeCell ref="C89:G89"/>
    <mergeCell ref="C100:G100"/>
    <mergeCell ref="C101:G101"/>
    <mergeCell ref="C102:G102"/>
    <mergeCell ref="C103:G103"/>
    <mergeCell ref="C105:G105"/>
    <mergeCell ref="C62:G62"/>
    <mergeCell ref="C63:G63"/>
    <mergeCell ref="C73:G73"/>
    <mergeCell ref="C79:G79"/>
    <mergeCell ref="C86:G86"/>
    <mergeCell ref="C87:G87"/>
    <mergeCell ref="C49:G49"/>
    <mergeCell ref="C50:G50"/>
    <mergeCell ref="C53:G53"/>
    <mergeCell ref="C56:G56"/>
    <mergeCell ref="C58:G58"/>
    <mergeCell ref="C59:G59"/>
    <mergeCell ref="C36:G36"/>
    <mergeCell ref="C38:G38"/>
    <mergeCell ref="C40:G40"/>
    <mergeCell ref="C41:G41"/>
    <mergeCell ref="C45:G45"/>
    <mergeCell ref="C46:G46"/>
    <mergeCell ref="C26:G26"/>
    <mergeCell ref="C27:G27"/>
    <mergeCell ref="C29:G29"/>
    <mergeCell ref="C30:G30"/>
    <mergeCell ref="C32:G32"/>
    <mergeCell ref="C33:G33"/>
    <mergeCell ref="C16:G16"/>
    <mergeCell ref="C17:G17"/>
    <mergeCell ref="C18:G18"/>
    <mergeCell ref="C19:G19"/>
    <mergeCell ref="C21:G21"/>
    <mergeCell ref="C23:G23"/>
    <mergeCell ref="A1:G1"/>
    <mergeCell ref="C2:G2"/>
    <mergeCell ref="C3:G3"/>
    <mergeCell ref="C4:G4"/>
    <mergeCell ref="C13:G13"/>
    <mergeCell ref="C14:G14"/>
  </mergeCells>
  <pageMargins left="0.39370078740157499" right="0.196850393700787" top="0.78740157499999996" bottom="0.78740157499999996" header="0.3" footer="0.3"/>
  <pageSetup paperSize="9" orientation="portrait" horizontalDpi="300" verticalDpi="0" r:id="rId1"/>
  <rowBreaks count="1" manualBreakCount="1">
    <brk id="107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cp:lastPrinted>2014-02-28T09:52:57Z</cp:lastPrinted>
  <dcterms:created xsi:type="dcterms:W3CDTF">2009-04-08T07:15:50Z</dcterms:created>
  <dcterms:modified xsi:type="dcterms:W3CDTF">2023-07-18T16:11:23Z</dcterms:modified>
</cp:coreProperties>
</file>