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neDrive - Midakon s.r.o\Akce\2022\22_14_Frýdek propustky\Rozpočet\P18\čistopis\"/>
    </mc:Choice>
  </mc:AlternateContent>
  <bookViews>
    <workbookView xWindow="0" yWindow="0" windowWidth="0" windowHeight="0"/>
  </bookViews>
  <sheets>
    <sheet name="Rekapitulace" sheetId="5" r:id="rId1"/>
    <sheet name="SO 000" sheetId="2" r:id="rId2"/>
    <sheet name="SO 001" sheetId="3" r:id="rId3"/>
    <sheet name="SO 201" sheetId="4" r:id="rId4"/>
  </sheets>
  <calcPr/>
</workbook>
</file>

<file path=xl/calcChain.xml><?xml version="1.0" encoding="utf-8"?>
<calcChain xmlns="http://schemas.openxmlformats.org/spreadsheetml/2006/main">
  <c i="5" l="1" r="E12"/>
  <c r="D12"/>
  <c r="C12"/>
  <c r="E11"/>
  <c r="D11"/>
  <c r="C11"/>
  <c r="E10"/>
  <c r="D10"/>
  <c r="C10"/>
  <c r="C7"/>
  <c r="C6"/>
  <c i="4" r="I3"/>
  <c r="I203"/>
  <c r="O230"/>
  <c r="I230"/>
  <c r="O226"/>
  <c r="I226"/>
  <c r="O219"/>
  <c r="I219"/>
  <c r="O215"/>
  <c r="I215"/>
  <c r="O211"/>
  <c r="I211"/>
  <c r="O208"/>
  <c r="I208"/>
  <c r="O204"/>
  <c r="I204"/>
  <c r="I191"/>
  <c r="O200"/>
  <c r="I200"/>
  <c r="O196"/>
  <c r="I196"/>
  <c r="O192"/>
  <c r="I192"/>
  <c r="I160"/>
  <c r="O187"/>
  <c r="I187"/>
  <c r="O183"/>
  <c r="I183"/>
  <c r="O179"/>
  <c r="I179"/>
  <c r="O173"/>
  <c r="I173"/>
  <c r="O169"/>
  <c r="I169"/>
  <c r="O165"/>
  <c r="I165"/>
  <c r="O161"/>
  <c r="I161"/>
  <c r="I123"/>
  <c r="O156"/>
  <c r="I156"/>
  <c r="O150"/>
  <c r="I150"/>
  <c r="O143"/>
  <c r="I143"/>
  <c r="O136"/>
  <c r="I136"/>
  <c r="O130"/>
  <c r="I130"/>
  <c r="O124"/>
  <c r="I124"/>
  <c r="I82"/>
  <c r="O119"/>
  <c r="I119"/>
  <c r="O115"/>
  <c r="I115"/>
  <c r="O111"/>
  <c r="I111"/>
  <c r="O107"/>
  <c r="I107"/>
  <c r="O103"/>
  <c r="I103"/>
  <c r="O99"/>
  <c r="I99"/>
  <c r="O93"/>
  <c r="I93"/>
  <c r="O89"/>
  <c r="I89"/>
  <c r="O83"/>
  <c r="I83"/>
  <c r="I51"/>
  <c r="O78"/>
  <c r="I78"/>
  <c r="O74"/>
  <c r="I74"/>
  <c r="O70"/>
  <c r="I70"/>
  <c r="O64"/>
  <c r="I64"/>
  <c r="O60"/>
  <c r="I60"/>
  <c r="O56"/>
  <c r="I56"/>
  <c r="O52"/>
  <c r="I52"/>
  <c r="I22"/>
  <c r="O47"/>
  <c r="I47"/>
  <c r="O43"/>
  <c r="I43"/>
  <c r="O39"/>
  <c r="I39"/>
  <c r="O35"/>
  <c r="I35"/>
  <c r="O31"/>
  <c r="I31"/>
  <c r="O27"/>
  <c r="I27"/>
  <c r="O23"/>
  <c r="I23"/>
  <c r="I8"/>
  <c r="O18"/>
  <c r="I18"/>
  <c r="O14"/>
  <c r="I14"/>
  <c r="O9"/>
  <c r="I9"/>
  <c i="3" r="I3"/>
  <c r="I68"/>
  <c r="O87"/>
  <c r="I87"/>
  <c r="O81"/>
  <c r="I81"/>
  <c r="O77"/>
  <c r="I77"/>
  <c r="O73"/>
  <c r="I73"/>
  <c r="O69"/>
  <c r="I69"/>
  <c r="I33"/>
  <c r="O64"/>
  <c r="I64"/>
  <c r="O58"/>
  <c r="I58"/>
  <c r="O52"/>
  <c r="I52"/>
  <c r="O48"/>
  <c r="I48"/>
  <c r="O44"/>
  <c r="I44"/>
  <c r="O38"/>
  <c r="I38"/>
  <c r="O34"/>
  <c r="I34"/>
  <c r="I8"/>
  <c r="O29"/>
  <c r="I29"/>
  <c r="O25"/>
  <c r="I25"/>
  <c r="O21"/>
  <c r="I21"/>
  <c r="O13"/>
  <c r="I13"/>
  <c r="O9"/>
  <c r="I9"/>
  <c i="2" r="I3"/>
  <c r="I8"/>
  <c r="O45"/>
  <c r="I45"/>
  <c r="O42"/>
  <c r="I42"/>
  <c r="O39"/>
  <c r="I39"/>
  <c r="O36"/>
  <c r="I36"/>
  <c r="O33"/>
  <c r="I33"/>
  <c r="O30"/>
  <c r="I30"/>
  <c r="O27"/>
  <c r="I27"/>
  <c r="O24"/>
  <c r="I24"/>
  <c r="O21"/>
  <c r="I21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<sst xmlns="http://schemas.openxmlformats.org/spreadsheetml/2006/main">
  <si>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</si>
  <si>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</si>
  <si>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</si>
  <si>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2214_P18 - Rekonstrukce propustku P18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</si>
  <si>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</si>
  <si>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</si>
  <si>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</si>
  <si>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</si>
  <si>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</si>
  <si>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</si>
  <si>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</si>
  <si>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</si>
  <si>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</si>
  <si>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</si>
  <si>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Demolice propustku P18</t>
  </si>
  <si>
    <t>SO 201</t>
  </si>
  <si>
    <t>Propustek P18</t>
  </si>
  <si>
    <t>Soupis prací objektu</t>
  </si>
  <si>
    <t>S</t>
  </si>
  <si>
    <t>Stavba:</t>
  </si>
  <si>
    <t>2214_P18</t>
  </si>
  <si>
    <t>Rekonstrukce propustku P18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</si>
  <si>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</si>
  <si>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</si>
  <si>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</si>
  <si>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</si>
  <si>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</si>
  <si>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</si>
  <si>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</si>
  <si>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</si>
  <si>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</si>
  <si>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</si>
  <si>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</si>
  <si>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</si>
  <si>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</si>
  <si>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</si>
  <si>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</si>
  <si>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</si>
  <si>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</si>
  <si>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</si>
  <si>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</si>
  <si>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</si>
  <si>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</si>
  <si>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TS</t>
  </si>
  <si>
    <t>zahrnuje veškeré náklady spojené s objednatelem požadovanými zkouškami</t>
  </si>
  <si>
    <t>02730</t>
  </si>
  <si>
    <t>POMOC PRÁCE ZRÍZ NEBO ZAJIŠT OCHRANU INŽENÝRSKÝCH SÍTÍ</t>
  </si>
  <si>
    <t xml:space="preserve">opatření pro případnou ochranu IS, zejména kanalizace,  včetně poplatku za vytyčení IS. BUDE ČERPÁNO JEN SE SOUHLASEM INVESTORA!!!</t>
  </si>
  <si>
    <t>zahrnuje veškeré náklady spojené s objednatelem požadovanými zarízeními</t>
  </si>
  <si>
    <t>02910</t>
  </si>
  <si>
    <t>OSTATNÍ POŽADAVKY - ZEMĚMĚŘIČSKÁ MĚŘENÍ</t>
  </si>
  <si>
    <t>zaměření skutečného provedení stavby na podkladu katastrální mapy,
4x v tištěné podobě, 2x elektronicky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</si>
  <si>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</si>
  <si>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</si>
  <si>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</si>
  <si>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>geodetické zaměření během výstavby</t>
  </si>
  <si>
    <t>zahrnuje veškeré náklady spojené s objednatelem požadovanými pracemi</t>
  </si>
  <si>
    <t>02940</t>
  </si>
  <si>
    <t>OSTATNÍ POŽADAVKY - VYPRACOVÁNÍ DOKUMENTACE</t>
  </si>
  <si>
    <t>havarijní a povodňový plán,
včetně zajištění jeho schválení</t>
  </si>
  <si>
    <t>029412</t>
  </si>
  <si>
    <t>OSTATNÍ POŽADAVKY - VYPRACOVÁNÍ MOSTNÍHO LISTU</t>
  </si>
  <si>
    <t>4 paré</t>
  </si>
  <si>
    <t>02943</t>
  </si>
  <si>
    <t>OSTATNÍ POŽADAVKY - VYPRACOVÁNÍ RDS</t>
  </si>
  <si>
    <t>4 paré + 2x v el.podobě</t>
  </si>
  <si>
    <t>02944</t>
  </si>
  <si>
    <t>OSTAT POŽADAVKY - DOKUMENTACE SKUTEČ PROVEDENÍ</t>
  </si>
  <si>
    <t xml:space="preserve">4 paré + 2x v el.podobě, včetně závěrečné zprávy zhotovitele
</t>
  </si>
  <si>
    <t>02945</t>
  </si>
  <si>
    <t>OSTAT POŽADAVKY - GEOMETRICKÝ PLÁN</t>
  </si>
  <si>
    <t xml:space="preserve">geometrický plán pro zápis do kN dle upřesnění TDI
ČERPÁNÍ JEN SE SOUHLASEM OBJEDNATELE
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</si>
  <si>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</si>
  <si>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02953</t>
  </si>
  <si>
    <t>OSTATNÍ POŽADAVKY - HLAVNÍ MOSTNÍ PROHLÍDKA</t>
  </si>
  <si>
    <t>KUS</t>
  </si>
  <si>
    <t>položka zahrnuje :
- úkony dle ČSN 73 6221
- provedení hlavní mostní prohlídky oprávněnou fyzickou nebo právnickou osobou
- vyhotovení záznamu (protokolu), který jednoznačně definuje stav mostu</t>
  </si>
  <si>
    <t>029611</t>
  </si>
  <si>
    <t>OSTATNÍ POŽADAVKY - ODBORNÝ DOZOR - GEOTECHNICKÝ DOZOR</t>
  </si>
  <si>
    <t>HOD</t>
  </si>
  <si>
    <t>zahrnuje veškeré náklady spojené s objednatelem požadovaným dozorem</t>
  </si>
  <si>
    <t>03100</t>
  </si>
  <si>
    <t>ZAŘÍZENÍ STAVENIŠTĚ - ZŘÍZENÍ, PROVOZ, DEMONTÁŽ</t>
  </si>
  <si>
    <t>Zařízení staveniště včetně jeho oplocení</t>
  </si>
  <si>
    <t>zahrnuje objednatelem povolené náklady na pořízení (event. pronájem), provozování, udržování a likvidaci zhotovitelova zařízení</t>
  </si>
  <si>
    <t>03720</t>
  </si>
  <si>
    <t>POMOC PRÁCE ZAJIŠŤ NEBO ZŘÍZ REGULACI A OCHRANU DOPRAVY</t>
  </si>
  <si>
    <t>kompletní realizace/demontáž a vyřízení dopravního značení DIO</t>
  </si>
  <si>
    <t>VV</t>
  </si>
  <si>
    <t xml:space="preserve"> 1.000000 = 1,000 [A]</t>
  </si>
  <si>
    <t>zahrnuje objednatelem povolené náklady na požadovaná zařízení zhotovitele</t>
  </si>
  <si>
    <t>014122</t>
  </si>
  <si>
    <t>1</t>
  </si>
  <si>
    <t>POPLATKY ZA SKLÁDKU TYP S-OO (OSTATNÍ ODPAD)</t>
  </si>
  <si>
    <t>T</t>
  </si>
  <si>
    <t>živice 7,369*2,2 = 16,212 [A]</t>
  </si>
  <si>
    <t>zahrnuje veškeré poplatky provozovateli skládky související s uložením odpadu na skládce.</t>
  </si>
  <si>
    <t>2</t>
  </si>
  <si>
    <t>zemina - 1,8 t/m3
kamenivo - 2,2 t/m3</t>
  </si>
  <si>
    <t>výkopy v korytě 6,412*1,80 = 11,542 [B]</t>
  </si>
  <si>
    <t>kámen z opěry 1 2,604*2,2 = 5,729 [C]</t>
  </si>
  <si>
    <t>výkopy 86,359*1,80 = 155,446 [A]</t>
  </si>
  <si>
    <t>podkladní vrstvy vozovky 8,475*1,80 = 15,255 [D]</t>
  </si>
  <si>
    <t>Celkové množství = 187,972</t>
  </si>
  <si>
    <t>3</t>
  </si>
  <si>
    <t>beton 4,483*2,4 = 10,759 [A]</t>
  </si>
  <si>
    <t>027111</t>
  </si>
  <si>
    <t>PROVIZORNÍ OBJÍŽDKY - ZRÍZENÍ</t>
  </si>
  <si>
    <t>M2</t>
  </si>
  <si>
    <t>provizorní komunikace komlet, vč zpevnění horního povrchu ŠD tl. 200 mm, vč geotextilie 600g/m2</t>
  </si>
  <si>
    <t xml:space="preserve"> 3,0*18,50 = 55,500 [A]</t>
  </si>
  <si>
    <t>027113</t>
  </si>
  <si>
    <t>PROVIZORNÍ OBJÍŽDKY - ZRUŠENÍ</t>
  </si>
  <si>
    <t xml:space="preserve">kompletní odstranění provizorní cesty, vč . případných _x000d_
poplatků, odvozu materiálu_x000d_
</t>
  </si>
  <si>
    <t xml:space="preserve"> 55,5 = 55,500 [A]</t>
  </si>
  <si>
    <t>Zemní práce</t>
  </si>
  <si>
    <t>113138</t>
  </si>
  <si>
    <t>ODSTRANĚNÍ KRYTU ZPEVNĚNÝCH PLOCH S ASFALT POJIVEM, ODVOZ DO 20KM</t>
  </si>
  <si>
    <t>M3</t>
  </si>
  <si>
    <t>živičné vrstvy v tl. 100 mm. o způsobu odstranění rozhodne zhotovitel (frézování/vybourání)</t>
  </si>
  <si>
    <t xml:space="preserve"> 0,1*73,69 = 7,369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</si>
  <si>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</si>
  <si>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</si>
  <si>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</t>
  </si>
  <si>
    <t xml:space="preserve">podkladní vrstva vozovky v tl. 300 mm za začátku a konci úpravy_x000d_
</t>
  </si>
  <si>
    <t>před op 1 0,3*7,30*3,13 = 6,855 [A]</t>
  </si>
  <si>
    <t>za op 2 0,3*2,25*2,40 = 1,620 [B]</t>
  </si>
  <si>
    <t>Celkové množství = 8,475</t>
  </si>
  <si>
    <t>11512</t>
  </si>
  <si>
    <t>ČERPÁNÍ VODY DO 1000 L/MIN</t>
  </si>
  <si>
    <t xml:space="preserve"> 50 = 50,000 [A]</t>
  </si>
  <si>
    <t>Položka čerpání vody na povrchu zahrnuje i potrubí, pohotovost záložní čerpací soupravy a zřízení čerpací jímky. Součástí položky je také následná demontáž a likvidace těchto zařízení</t>
  </si>
  <si>
    <t>11526</t>
  </si>
  <si>
    <t>PREVEDENÍ VODY POTRUBÍM DN 800 NEBO ŽLABY R.O. DO 2,8M</t>
  </si>
  <si>
    <t>M</t>
  </si>
  <si>
    <t>provizorní zatrubnění potoka rourou DN800 vč uložení a odstranění, vč nákupu materiálu roury, manipulace, přemístění, odvozu, dále včetně provedení těsnící hrázky vč jejího odstranění, odvozu, skládkovného. Typ roury bude zvolen zhotovitelem, musí zajistit přejezd po provizorní komunikaci!!!</t>
  </si>
  <si>
    <t xml:space="preserve"> 15 = 15,000 [A]</t>
  </si>
  <si>
    <t>Položka prevedení vody na povrchu zahrnuje zrízení, udržování a odstranení príslušného zarízení. Prevedení vody se uvádí bud prumerem potrubí (DN) nebo délkou rozvinutého obvodu žlabu (r.o.).</t>
  </si>
  <si>
    <t>122838</t>
  </si>
  <si>
    <t>ODKOPÁVKY A PROKOPÁVKY OBECNÉ TŘ. II, ODVOZ DO 20KM</t>
  </si>
  <si>
    <t>výkop kolem propustku, úpravy svahů, výkop pro rigoly</t>
  </si>
  <si>
    <t xml:space="preserve"> 12,17*6,50 = 79,105 [A]</t>
  </si>
  <si>
    <t xml:space="preserve"> (12,50+13,30+6,70+7,80)*0,3*0,6 = 7,254 [B]</t>
  </si>
  <si>
    <t>Celkové množství = 86,359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</si>
  <si>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</si>
  <si>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12960</t>
  </si>
  <si>
    <t>ČIŠTĚNÍ VODOTEČÍ A MELIORAČ KANÁLŮ OD NÁNOSŮ</t>
  </si>
  <si>
    <t>Výkopy v korytě vč odvozu na skládku, pro vytvoření rýh pro betonové prahy</t>
  </si>
  <si>
    <t xml:space="preserve"> 0,90*0,30*14,0*1,3 = 4,914 [A]</t>
  </si>
  <si>
    <t xml:space="preserve"> 0,40*0,60*2,40*2*1,3 = 1,498 [B]</t>
  </si>
  <si>
    <t>Celkové množství = 6,412</t>
  </si>
  <si>
    <t xml:space="preserve"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</si>
  <si>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17380</t>
  </si>
  <si>
    <t>ZEMNÍ KRAJNICE A DOSYPÁVKY Z NAKUPOVANÝCH MATERIÁLU</t>
  </si>
  <si>
    <t xml:space="preserve"> 0,15*0,50*(13,50+4,50+13,00+11,50) = 3,188 [A]</t>
  </si>
  <si>
    <t xml:space="preserve"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svahování, hutnení a uzavírání povrchu svahu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</si>
  <si>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9</t>
  </si>
  <si>
    <t>Ostatní konstrukce a práce</t>
  </si>
  <si>
    <t>914213</t>
  </si>
  <si>
    <t>DOPRAVNÍ ZNAČKY ZVĚTŠENÉ VELIKOSTI OCELOVÉ - DEMONTÁŽ</t>
  </si>
  <si>
    <t xml:space="preserve"> 1 = 1,000 [A]</t>
  </si>
  <si>
    <t>Položka zahrnuje odstranění, demontáž a odklizení materiálu s odvozem na předepsané místo</t>
  </si>
  <si>
    <t>919112</t>
  </si>
  <si>
    <t>ŘEZÁNÍ ASFALTOVÉHO KRYTU VOZOVEK TL DO 100MM</t>
  </si>
  <si>
    <t>nařezání spáry před odstraněním vozovky
včetně spotřeby vody</t>
  </si>
  <si>
    <t xml:space="preserve"> 3,10 = 3,100 [A]</t>
  </si>
  <si>
    <t>položka zahrnuje řezání vozovkové vrstvy v předepsané tloušťce, včetně spotřeby vody</t>
  </si>
  <si>
    <t>966138</t>
  </si>
  <si>
    <t>BOURÁNÍ KONSTRUKCÍ Z KAMENE NA MC S ODVOZEM DO 20KM</t>
  </si>
  <si>
    <t>opěra 1 0,60*1,40*3,10 = 2,604 [A]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</si>
  <si>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</si>
  <si>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966158</t>
  </si>
  <si>
    <t>BOURÁNÍ KONSTRUKCÍ Z PROST BETONU S ODVOZEM DO 20KM</t>
  </si>
  <si>
    <t>opěra 2 0,60*1,40*3,10 = 2,604 [A]</t>
  </si>
  <si>
    <t>deska NK 0,30*2,40*3,10 = 2,232 [B]</t>
  </si>
  <si>
    <t>Celkové množství = 4,836</t>
  </si>
  <si>
    <t>967188</t>
  </si>
  <si>
    <t>VYBOURÁNÍ ČÁSTÍ KONSTRUKCÍ KOVOVÝCH S ODVOZEM DO 20KM</t>
  </si>
  <si>
    <t>odvoz do výkupny železa</t>
  </si>
  <si>
    <t>I120 0,012*2,80*8 = 0,269 [A]</t>
  </si>
  <si>
    <t>plech 0,008*2,80*3,10*7,85 = 0,545 [B]</t>
  </si>
  <si>
    <t>provizorní podepření 0,3 = 0,300 [C]</t>
  </si>
  <si>
    <t>Celkové množství = 1,114</t>
  </si>
  <si>
    <t>položka zahrnuje:
- veškerou manipulaci s vybouranou sutí a hmotami včetně uložení na skládku,
- veškeré další práce plynoucí z technologického předpisu a z platných předpisů,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</si>
  <si>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17481</t>
  </si>
  <si>
    <t>ZÁSYP JAM A RÝH Z NAKUPOVANÝCH MATERIÁLU</t>
  </si>
  <si>
    <t xml:space="preserve">zásyp líců křídel, násyp komunikace mimo zpevněné plochy vozovky_x000d_
_x000d_
</t>
  </si>
  <si>
    <t xml:space="preserve"> 0,95*1,70*11,50/2*4 = 37,145 [A]</t>
  </si>
  <si>
    <t xml:space="preserve"> </t>
  </si>
  <si>
    <t xml:space="preserve"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</si>
  <si>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18222</t>
  </si>
  <si>
    <t>ROZPROSTŘENÍ ORNICE VE SVAHU V TL DO 0,15M</t>
  </si>
  <si>
    <t xml:space="preserve"> 27,9+9,3+6,7+3,2+11,3+10,6+7,2+6,7 = 82,900 [A]</t>
  </si>
  <si>
    <t>položka zahrnuje:
nákup materiálu, dopravu, rozprostření ornice</t>
  </si>
  <si>
    <t>18242</t>
  </si>
  <si>
    <t>ZALOŽENÍ TRÁVNÍKU HYDROOSEVEM NA ORNICI</t>
  </si>
  <si>
    <t xml:space="preserve"> 82,90 = 82,900 [A]</t>
  </si>
  <si>
    <t>Zahrnuje dodání předepsané travní směsi, hydroosev na ornici, zalévání, první pokosení, to vše bez ohledu na sklon terénu</t>
  </si>
  <si>
    <t>Základy</t>
  </si>
  <si>
    <t>21331</t>
  </si>
  <si>
    <t>DRENÁŽNÍ VRSTVY Z BETONU MEZEROVITÉHO (DRENÁŽNÍHO)</t>
  </si>
  <si>
    <t>Kolem rubové drenáže</t>
  </si>
  <si>
    <t xml:space="preserve"> 0,3*0,3*3,24*2 = 0,583 [A]</t>
  </si>
  <si>
    <t>Položka zahrnuje:
- dodávku předepsaného materiálu pro drenážní vrstvu, včetně mimostaveništní a vnitrostaveništní dopravy
- provedení drenážní vrstvy předepsaných rozměrů a předepsaného tvaru</t>
  </si>
  <si>
    <t>21341</t>
  </si>
  <si>
    <t>DRENÁŽNÍ VRSTVY Z PLASTBETONU (PLASTMALTY)</t>
  </si>
  <si>
    <t>v úžlabí 2,81*0,04*0,15 = 0,017 [A]</t>
  </si>
  <si>
    <t>21461H</t>
  </si>
  <si>
    <t>SEPARACNÍ GEOTEXTILIE DO 1000G/M2</t>
  </si>
  <si>
    <t>pod výměnou podloží</t>
  </si>
  <si>
    <t xml:space="preserve"> 5,40*4,40 = 23,760 [A]</t>
  </si>
  <si>
    <t>Položka zahrnuje:
- dodávku predepsané geotextilie
- úpravu, ocištení a ochranu podkladu
- prichycení k podkladu, prípadne zatížení
- úpravy spoju a zajištení okraju
- úpravy pro odvodnení
- nutné presahy
- mimostaveništní a vnitrostaveništní dopravu</t>
  </si>
  <si>
    <t>27152</t>
  </si>
  <si>
    <t>POLŠTÁŘE POD ZÁKLADY Z KAMENIVA DRCENÉHO</t>
  </si>
  <si>
    <t>včetně hutnění Edef2=60MPa_x000d_
50% ŠD 0/32_x000d_
50% ŠD 32/125</t>
  </si>
  <si>
    <t xml:space="preserve"> 5,10*4,10*0,6 = 12,546 [A]</t>
  </si>
  <si>
    <t>položka zahrnuje dodávku předepsaného kameniva, mimostaveništní a vnitrostaveništní dopravu a jeho uložení
není-li v zadávací dokumentaci uvedeno jinak, jedná se o nakupovaný materiál</t>
  </si>
  <si>
    <t>272325</t>
  </si>
  <si>
    <t>ZÁKLADY ZE ŽELEZOBETONU DO C30/37</t>
  </si>
  <si>
    <t xml:space="preserve"> 0,30*2,82*3,60 = 3,046 [A]</t>
  </si>
  <si>
    <t xml:space="preserve"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proudu,</t>
  </si>
  <si>
    <t>272365</t>
  </si>
  <si>
    <t>VÝZTUŽ ZÁKLADU Z OCELI 10505, B500B</t>
  </si>
  <si>
    <t xml:space="preserve"> 3,046*0,17 = 0,518 [A]</t>
  </si>
  <si>
    <t>Položka zahrnuje veškerý materiál, výrobky a polotovary, vcetne mimostaveništní a vnitrostaveništní dopravy (rovnež presuny), vcetne naložení a složení, prípadne s uložením
- dodání betonárské výztuže v požadované kvalite, stríhání, rezání, ohýbání a spojování do všech požadovaných tvaru (vc. armakošu) a uložení s požadovaným zajištením polohy a krytí výztuže betonem,
- veškeré svary nebo jiné spoje výztuže,
- pomocné konstrukce a práce pro osazení a upevnení výztuže,
- zednické výpomoci pro montáž betonárské výztuže,
- úpravy výztuže pro osazení doplnkových konstrukcí,
- ochranu výztuže do doby jejího zabetonování,
- úpravy výztuže pro zrízení železobetonových kloubu, kotevních prvku, závesných ok a doplnkových konstrukcí,
- veškerá opatrení pro zajištení soudržnosti výztuže a betonu,
- vodivé propojení výztuže, které je soucástí ochrany konstrukce proti vlivum bludných proudu, vyvedení do merících skríní nebo míst pro merení bludných proudu (vlastní merící skríne se uvádejí položkami SD 74),
- povrchovou antikorozní úpravu výztuže,
- separaci výztuže,
- osazení merících zarízení a úpravy pro ne,
- osazení merících skríní nebo míst pro merení bludných proudu.</t>
  </si>
  <si>
    <t>28999</t>
  </si>
  <si>
    <t>OPLÁŠTĚNÍ (ZPEVNĚNÍ) Z FÓLIE</t>
  </si>
  <si>
    <t>HDPE folie v přechodové oblasti
zahrnuje všechny práce a dodávku materiálu vč.množství potřebného na přesahy ( není součástí MJ)</t>
  </si>
  <si>
    <t xml:space="preserve"> 2,67*3,0*2 = 16,020 [A]</t>
  </si>
  <si>
    <t>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</si>
  <si>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>Svislé konstrukce</t>
  </si>
  <si>
    <t>31717</t>
  </si>
  <si>
    <t>KOVOVÉ KONSTRUKCE PRO KOTVENÍ ŘÍMSY</t>
  </si>
  <si>
    <t>KG</t>
  </si>
  <si>
    <t xml:space="preserve">dodávka a osazení kotevního prvku vč.dodatečných vrtů, zálivky atd.
4,0kg/ks_x000d_
</t>
  </si>
  <si>
    <t xml:space="preserve"> 4,0*8*2 = 64,000 [A]</t>
  </si>
  <si>
    <t>Položka zahrnuje dodávku (výrobu) kotevního prvku předepsaného tvaru a jeho osazení do předepsané polohy včetně nezbytných prací (vrty, zálivky apod.)</t>
  </si>
  <si>
    <t>317326</t>
  </si>
  <si>
    <t>ŘÍMSY ZE ŽELEZOBETONU DO C40/50</t>
  </si>
  <si>
    <t>beton C 35/45
komplet vč.bednění, povrchové úpravy, zřízení podélných i příčných pracovních a dilatačních spar, striáže
výplně, těsnění a tmelení spar a spojů, vč.řezání spar atd.</t>
  </si>
  <si>
    <t xml:space="preserve"> 0,15*6,60*2 = 1,980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</si>
  <si>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</si>
  <si>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317365</t>
  </si>
  <si>
    <t>VÝZTUŽ ŘÍMS Z OCELI 10505, B500B</t>
  </si>
  <si>
    <t>zahrnuje všechny práce a dodávku materiálu vč.svarů a opatření PKO
0,14 t/m3</t>
  </si>
  <si>
    <t xml:space="preserve"> 1,98*0,14 = 0,277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</si>
  <si>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výztuže,
- separaci výztuže,
- osazení měřících zařízení a úpravy pro ně,
- osazení měřících skříní nebo míst pro měření bludných proudů.</t>
  </si>
  <si>
    <t>333325</t>
  </si>
  <si>
    <t>MOSTNÍ OPĚRY A KŘÍDLA ZE ŽELEZOVÉHO BETONU DO C30/37</t>
  </si>
  <si>
    <t>kompletní provedení vč.bednění, zřízení pracovních a dilatačních spar, výplně, těsnění a tmelení spar a spojů, zřízení případných prostupů vč.nátěrů proti zemní vlhkosti, letopočtu vlysem do betonu atd.</t>
  </si>
  <si>
    <t>opěry 1,86*0,30*3,90*2 = 4,352 [A]</t>
  </si>
  <si>
    <t>křídla 0,30*2,92*4 = 3,504 [B]</t>
  </si>
  <si>
    <t>Celkové množství = 7,856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</si>
  <si>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</si>
  <si>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333365</t>
  </si>
  <si>
    <t>VÝZTUŽ MOSTNÍCH OPĚR A KŘÍDEL Z OCELI 10505, B500B</t>
  </si>
  <si>
    <t>komplet včetně svarů a PKO
0,14_x000d_
t/m3</t>
  </si>
  <si>
    <t xml:space="preserve"> 7,856*0,14 = 1,100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</si>
  <si>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</si>
  <si>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389325</t>
  </si>
  <si>
    <t>MOSTNÍ RÁMOVÉ KONSTRUKCE ZE ŽELEZOBETONU C30/37</t>
  </si>
  <si>
    <t xml:space="preserve"> 0,94*3,60*1,05 = 3,553 [A]</t>
  </si>
  <si>
    <t>389365</t>
  </si>
  <si>
    <t>VÝZTUŽ MOSTNÍ RÁMOVÉ KONSTRUKCE Z OCELI 10505, B500B</t>
  </si>
  <si>
    <t xml:space="preserve"> 3,553*0,14 = 0,497 [A]</t>
  </si>
  <si>
    <t>4</t>
  </si>
  <si>
    <t>Vodorovné konstrukce</t>
  </si>
  <si>
    <t>451312</t>
  </si>
  <si>
    <t>PODKLADNÍ A VÝPLŇOVÉ VRSTVY Z PROSTÉHO BETONU C12/15</t>
  </si>
  <si>
    <t>podkladní beton pod základem 3,22*3,60*0,1 = 1,159 [A]</t>
  </si>
  <si>
    <t>pod drenáží 0,25*1,20*3,25*2 = 1,950 [B]</t>
  </si>
  <si>
    <t>Celkové množství = 3,109</t>
  </si>
  <si>
    <t>451314</t>
  </si>
  <si>
    <t>PODKLADNÍ A VÝPLŇOVÉ VRSTVY Z PROSTÉHO BETONU C25/30</t>
  </si>
  <si>
    <t xml:space="preserve">podkl. beton pod dlažbu z lom. kamene </t>
  </si>
  <si>
    <t xml:space="preserve"> 0,15*(21,55+25,04)*1,3+0,76*3,90 = 12,049 [A]</t>
  </si>
  <si>
    <t>45152</t>
  </si>
  <si>
    <t>PODKLADNÍ A VÝPLŇOVÉ VRSTVY Z KAMENIVA DRCENÉHO</t>
  </si>
  <si>
    <t>přechodová oblast zásyp - materiál vhodný do násypu</t>
  </si>
  <si>
    <t>rub opěr pod těsnící vstvou 2,10*3,00*2 = 12,600 [A]</t>
  </si>
  <si>
    <t>rub opěr nad těsníci vrstvou, náspy zeního tělesa pod vozovkou (3,31+2,50)*3,0*1,3 = 22,659 [B]</t>
  </si>
  <si>
    <t>Celkové množství = 35,259</t>
  </si>
  <si>
    <t>45157</t>
  </si>
  <si>
    <t>PODKLADNÍ A VÝPLŇOVÉ VRSTVY Z KAMENIVA TĚŽENÉHO</t>
  </si>
  <si>
    <t>štěrkopískový obsyp HDPE folie tl.150+150 mm</t>
  </si>
  <si>
    <t>obsyp HDPE 2,6*0,3*3,0*2 = 4,680 [A]</t>
  </si>
  <si>
    <t>458311</t>
  </si>
  <si>
    <t>VÝPLŇ ZA OPĚRAMI A ZDMI Z PROSTÉHO BETONU C8/10</t>
  </si>
  <si>
    <t>přechodový klín za rubem</t>
  </si>
  <si>
    <t xml:space="preserve"> 0,86*3,0*2 = 5,160 [A]</t>
  </si>
  <si>
    <t>46251</t>
  </si>
  <si>
    <t>ZÁHOZ Z LOMOVÉHO KAMENE</t>
  </si>
  <si>
    <t>zához v korytě před prahy, kameny &gt;200kg</t>
  </si>
  <si>
    <t xml:space="preserve"> 2,5*0,8*1,0*2 = 4,000 [A]</t>
  </si>
  <si>
    <t>položka zahrnuje:
- dodávku a zához lomového kamene predepsané frakce vcetne mimostaveništní a vnitrostaveništní dopravy
není-li v zadávací dokumentaci uvedeno jinak, jedná se o nakupovaný materiál</t>
  </si>
  <si>
    <t>46451</t>
  </si>
  <si>
    <t>POHOZ DNA A SVAHU Z LOMOVÉHO KAMENE</t>
  </si>
  <si>
    <t>přechodvá vrstva, fr- 63-125, š 500 mm, tl. 300 mm</t>
  </si>
  <si>
    <t xml:space="preserve"> 0,5*0,3*(1,30+1,70+1,00*2) = 0,750 [A]</t>
  </si>
  <si>
    <t>položka zahrnuje dodávku predepsaného kamene, mimostaveništní a vnitrostaveništní dopravu a jeho uložení
není-li v zadávací dokumentaci uvedeno jinak, jedná se o nakupovaný materiál</t>
  </si>
  <si>
    <t>465512</t>
  </si>
  <si>
    <t>DLAŽBY Z LOMOVÉHO KAMENE NA MC</t>
  </si>
  <si>
    <t xml:space="preserve">kolem křídel a pod mostem, tl.200 mm, vč nákupu materiálu
kompletní provedení, vč.položení do bet.lože, spárování, těsnění, tmelení a vyplnění spar proti CHRL, vytvarování do tvarů skluzů
</t>
  </si>
  <si>
    <t xml:space="preserve"> 0,20*(21,55+25,04)*1,3+0,2*2,14*3,90*1,3 = 14,283 [A]</t>
  </si>
  <si>
    <t>položka zahrnuje:
- nutné zemní práce (svahování, úpravu pláně a pod.)
- zřízení spojovací vrstvy
- zřízení lože dlažby z cementové malty předepsané kvality a předepsané tloušťky
-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</si>
  <si>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467314</t>
  </si>
  <si>
    <t>STUPNE A PRAHY VODNÍCH KORYT Z PROSTÉHO BETONU C25/30</t>
  </si>
  <si>
    <t xml:space="preserve"> 0,6*0,4*2,30*2 = 1,104 [A]</t>
  </si>
  <si>
    <t xml:space="preserve">položka zahrnuje:
- nutné zemní práce (hloubení rýh apod.)
- dodání  cerstvého  betonu  (betonové  smesi)  požadované  kvality,  jeho  uložení  do požadovaného tvaru pri jakékoliv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doplnkových konstrukcí a vybavení,
- úpravy povrchu pro položení požadované izolace, povlaku a náteru, prípadne vyspravení,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</t>
  </si>
  <si>
    <t>5</t>
  </si>
  <si>
    <t>Komunikace</t>
  </si>
  <si>
    <t>56333</t>
  </si>
  <si>
    <t>VOZOVKOVÉ VRSTVY ZE ŠTĚRKODRTI TL. DO 150MM</t>
  </si>
  <si>
    <t>2x 150 mm na předpolích mostu, vč přehutnění podkladu</t>
  </si>
  <si>
    <t>předpolí op1 47,16*2 = 94,320 [A]</t>
  </si>
  <si>
    <t>předpolí op2 42,70*2 = 85,400 [B]</t>
  </si>
  <si>
    <t>Celkové množství = 179,720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</si>
  <si>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</si>
  <si>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572121</t>
  </si>
  <si>
    <t>INFILTRAČNÍ POSTŘIK ASFALTOVÝ DO 1,0KG/M2</t>
  </si>
  <si>
    <t>předpolí op1 47,16 = 47,160 [A]</t>
  </si>
  <si>
    <t>předpolí op2 42,70 = 42,700 [B]</t>
  </si>
  <si>
    <t>Celkové množství = 89,860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</si>
  <si>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</si>
  <si>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572214</t>
  </si>
  <si>
    <t>SPOJOVACÍ POSTŘIK Z MODIFIK EMULZE DO 0,5KG/M2</t>
  </si>
  <si>
    <t>0,30 kg/m2</t>
  </si>
  <si>
    <t>most 8,44 = 8,440 [C]</t>
  </si>
  <si>
    <t>Celkové množství = 98,300</t>
  </si>
  <si>
    <t>574B34</t>
  </si>
  <si>
    <t>ASFALTOVÝ BETON PRO OBRUSNÉ VRSTVY MODIFIK ACO 11+, 11S TL. 40MM</t>
  </si>
  <si>
    <t xml:space="preserve">ACO 11 +  tl.40 mm</t>
  </si>
  <si>
    <t>Mezisoučet = 98,300 [D]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</si>
  <si>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</si>
  <si>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574F46</t>
  </si>
  <si>
    <t>ASFALTOVÝ BETON PRO PODKLADNÍ VRSTVY MODIFIK ACP 16+, 16S TL. 50MM</t>
  </si>
  <si>
    <t>Na předpolích mostu</t>
  </si>
  <si>
    <t>Mezisoučet = 89,860 [C]</t>
  </si>
  <si>
    <t>575C55</t>
  </si>
  <si>
    <t>LITÝ ASFALT MA IV (OCHRANA MOSTNÍ IZOLACE) 16 TL. 40MM</t>
  </si>
  <si>
    <t>most 8,44 = 8,440 [A]</t>
  </si>
  <si>
    <t>7</t>
  </si>
  <si>
    <t>Přidružená stavební výroba</t>
  </si>
  <si>
    <t>711112</t>
  </si>
  <si>
    <t>IZOLACE BĚŽNÝCH KONSTRUKCÍ PROTI ZEMNÍ VLHKOSTI ASFALTOVÝMI PÁSY</t>
  </si>
  <si>
    <t>NAIP izolace rubu opěr a křídel, vč přesahů, vč pracovní spáry mezi opěrou a základem</t>
  </si>
  <si>
    <t xml:space="preserve"> 2,55*3,25*2+2,92*4+0,3*(3,90+0,3*2)*2 = 30,955 [A]</t>
  </si>
  <si>
    <t xml:space="preserve"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</si>
  <si>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711442</t>
  </si>
  <si>
    <t>IZOLACE MOSTOVEK CELOPLOŠNÁ ASFALTOVÝMI PÁSY S PEČETÍCÍ VRSTVOU</t>
  </si>
  <si>
    <t xml:space="preserve"> 2,82*3,6*1,3 = 13,198 [A]</t>
  </si>
  <si>
    <t xml:space="preserve"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</si>
  <si>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711502</t>
  </si>
  <si>
    <t>OCHRANA IZOLACE NA POVRCHU ASFALTOVÝMI PÁSY</t>
  </si>
  <si>
    <t>ochrana izolace pod římsou</t>
  </si>
  <si>
    <t xml:space="preserve"> 0,45*6,60*2 = 5,940 [A]</t>
  </si>
  <si>
    <t xml:space="preserve">položka zahrnuje:
- dodání  předepsaného ochranného materiálu
- zřízení ochrany izolace</t>
  </si>
  <si>
    <t>711509</t>
  </si>
  <si>
    <t>OCHRANA IZOLACE NA POVRCHU TEXTILIÍ</t>
  </si>
  <si>
    <t>rub opěr a křídel 600g/m2</t>
  </si>
  <si>
    <t>plochy s NAIP 30,955 = 30,955 [A]</t>
  </si>
  <si>
    <t>líc křídel 2,20*0,60*4*1,3 = 6,864 [B]</t>
  </si>
  <si>
    <t>Celkové množství = 37,819</t>
  </si>
  <si>
    <t>76422</t>
  </si>
  <si>
    <t>OPLECHOVÁNÍ A LEMOVÁNÍ KONSTRUKCÍ Z MEDENÉHO PLECHU</t>
  </si>
  <si>
    <t>- položky klempírských konstrukcí zahrnují zejména kompletní konstrukci vcetne úprav plechu (i povrchové úpravy a pod.), spojovací a ochranné prostredky, podkladovou lepenku, upevnovací prvky, lemování, spárování, úpravy u okapu, prostupu, výcnelku, rohu, spoju, dilatací a pod. a není-li zahrnut v samostatných položkách (SD 78), i náter konstrukcí, vcetne úprav povrchu pred náterem.
- Položka zahrnuje veškerý materiál, výrobky a polotovary, vcetne mimostaveništní a vnitrostaveništní dopravy (rovnež presuny), vcetne naložení a složení,prípadne s uložením.</t>
  </si>
  <si>
    <t>78382</t>
  </si>
  <si>
    <t>NÁTĚRY BETON KONSTR TYP S2 (OS-B)</t>
  </si>
  <si>
    <t>nátěr nosné konstrukce typ S2</t>
  </si>
  <si>
    <t xml:space="preserve"> 2,16*0,4*2 = 1,728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</si>
  <si>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</si>
  <si>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</si>
  <si>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</si>
  <si>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nátěr říms</t>
  </si>
  <si>
    <t xml:space="preserve"> 0,3*6,60*2 = 3,960 [A]</t>
  </si>
  <si>
    <t>8</t>
  </si>
  <si>
    <t>Potrubí</t>
  </si>
  <si>
    <t>87445</t>
  </si>
  <si>
    <t>POTRUBÍ Z TRUB PLASTOVÝCH ODPADNÍCH DN DO 300MM</t>
  </si>
  <si>
    <t>Bude čerpáno dle skutečného stavu!!
Zatrubnění rigolů před opěrami, průměr a délka potrubí bude upřesněna po odkopání</t>
  </si>
  <si>
    <t xml:space="preserve"> 15,0+7,0 = 22,000 [A]</t>
  </si>
  <si>
    <t xml:space="preserve"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</si>
  <si>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87533</t>
  </si>
  <si>
    <t>POTRUBÍ DREN Z TRUB PLAST DN DO 150MM</t>
  </si>
  <si>
    <t>rubová drenáž DN150
včetně vyústění na líc</t>
  </si>
  <si>
    <t xml:space="preserve"> (3,25+0,5)*2 = 7,500 [A]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</si>
  <si>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</si>
  <si>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89921</t>
  </si>
  <si>
    <t>VÝŠKOVÁ ÚPRAVA POKLOPU</t>
  </si>
  <si>
    <t>- položka výškové úpravy zahrnuje všechny nutné práce a materiály pro zvýšení nebo snížení zarízení (vcetne nutné úpravy stávajícího povrchu vozovky nebo chodníku).</t>
  </si>
  <si>
    <t>9112B1</t>
  </si>
  <si>
    <t>ZÁBRADLÍ MOSTNÍ SE SVISLOU VÝPLNÍ - DODÁVKA A MONTÁŽ</t>
  </si>
  <si>
    <t xml:space="preserve"> 6,60*2 = 13,200 [A]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</si>
  <si>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</si>
  <si>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914A21</t>
  </si>
  <si>
    <t>EV ČÍSLO MOSTU OCEL S FÓLIÍ TŘ.1 DODÁVKA A MONTÁŽ</t>
  </si>
  <si>
    <t>vč připevnění na zábradlí</t>
  </si>
  <si>
    <t>položka zahrnuje:
- dodávku a montáž značek v požadovaném provedení</t>
  </si>
  <si>
    <t>917224</t>
  </si>
  <si>
    <t>SILNIČNÍ A CHODNÍKOVÉ OBRUBY Z BETONOVÝCH OBRUBNÍKŮ ŠÍŘ 150MM</t>
  </si>
  <si>
    <t xml:space="preserve"> 1,0*4+2,50 = 6,500 [A]</t>
  </si>
  <si>
    <t>Položka zahrnuje:
dodání a pokládku betonových obrubníků o rozměrech předepsaných zadávací dokumentací
betonové lože i boční betonovou opěrku.</t>
  </si>
  <si>
    <t>919111</t>
  </si>
  <si>
    <t>ŘEZÁNÍ ASFALTOVÉHO KRYTU VOZOVEK TL DO 50MM</t>
  </si>
  <si>
    <t>nařezání spáry ve vozovce
včetně spotřeby vody</t>
  </si>
  <si>
    <t xml:space="preserve"> 3,20+2,46*2+6,60*2+4,0 = 25,320 [A]</t>
  </si>
  <si>
    <t>931326</t>
  </si>
  <si>
    <t>TĚSNĚNÍ DILATAČ SPAR ASF ZÁLIVKOU MODIFIK PRŮŘ DO 800MM2</t>
  </si>
  <si>
    <t>řezaná spára 3,20 = 3,200 [A]</t>
  </si>
  <si>
    <t>podél říms 6,60*2 = 13,200 [B]</t>
  </si>
  <si>
    <t>mezi obrubníkem a vozovkou 4,0 = 4,000 [C]</t>
  </si>
  <si>
    <t>Mezisoučet = 20,400 [D]</t>
  </si>
  <si>
    <t>položka zahrnuje dodávku a osazení předepsaného materiálu, očištění ploch spáry před úpravou, očištění okolí spáry po úpravě
nezahrnuje těsnící profil</t>
  </si>
  <si>
    <t>93135</t>
  </si>
  <si>
    <t>TĚSNĚNÍ DILATAČ SPAR PRYŽ PÁSKOU NEBO KRUH PROFILEM</t>
  </si>
  <si>
    <t>z příl.č.03</t>
  </si>
  <si>
    <t>podél říms 6,60*2 = 13,200 [A]</t>
  </si>
  <si>
    <t>položka zahrnuje dodávku a osazení předepsaného materiálu, očištění ploch spáry před úpravou, očištění okolí spáry po úpravě</t>
  </si>
  <si>
    <t>935212</t>
  </si>
  <si>
    <t>PRÍKOPOVÉ ŽLABY Z BETON TVÁRNIC ŠÍR DO 600MM DO BETONU TL 100MM</t>
  </si>
  <si>
    <t>vč podkladního betonu v tl. 100 mm, C20/25</t>
  </si>
  <si>
    <t xml:space="preserve"> 20,5+15,0 = 35,500 [A]</t>
  </si>
  <si>
    <t>položka zahrnuje:
- dodávku a uložení príkopových tvárnic predepsaného rozmeru a kvality
- dodání a rozprostrení lože z predepsaného materiálu v predepsané kvalite a v predepsané tlouštce
- veškerou manipulaci s materiálem, vnitrostaveništní i mimostaveništní dopravu
- ukoncení, patky, spárování
- merí se v metrech bežných délky osy žlabu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</si>
</sst>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/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1" fillId="0" borderId="0" xfId="0" applyFont="1"/>
    <xf numFmtId="0" fontId="2" fillId="2" borderId="0" xfId="1" applyFill="1">
      <alignment horizontal="right" vertical="center" wrapText="1"/>
    </xf>
    <xf numFmtId="0" fontId="3" fillId="2" borderId="0" xfId="2" applyFill="1">
      <alignment horizontal="left" vertical="center" wrapText="1"/>
    </xf>
    <xf numFmtId="0" fontId="5" fillId="2" borderId="0" xfId="5" applyFill="1">
      <alignment horizontal="left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4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0" fontId="7" fillId="0" borderId="1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/>
  </sheetViews>
  <sheetFormatPr defaultRowHeight="15"/>
  <cols>
    <col min="1" max="1" width="32.42188" customWidth="1"/>
    <col min="2" max="2" width="32.42188" customWidth="1"/>
    <col min="3" max="3" width="19.42188" customWidth="1"/>
    <col min="4" max="4" width="19.42188" customWidth="1"/>
    <col min="5" max="5" width="19.4218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3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SUM(C10:C12)</f>
        <v>0</v>
      </c>
      <c r="D6" s="3"/>
      <c r="E6" s="3"/>
    </row>
    <row r="7">
      <c r="A7" s="3"/>
      <c r="B7" s="5" t="s">
        <v>5</v>
      </c>
      <c r="C7" s="6">
        <f>SUM(E10:E12)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001'!I3</f>
        <v>0</v>
      </c>
      <c r="D11" s="9">
        <f>SUMIFS('SO 001'!O:O,'SO 001'!A:A,"P")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'SO 201'!I3</f>
        <v>0</v>
      </c>
      <c r="D12" s="9">
        <f>SUMIFS('SO 201'!O:O,'SO 201'!A:A,"P")</f>
        <v>0</v>
      </c>
      <c r="E12" s="9">
        <f>C12+D12</f>
        <v>0</v>
      </c>
    </row>
  </sheetData>
  <mergeCells count="2">
    <mergeCell ref="B2:B3"/>
    <mergeCell ref="B4:E4"/>
  </mergeCells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17</v>
      </c>
      <c r="F2" s="3"/>
      <c r="G2" s="3"/>
      <c r="H2" s="3"/>
      <c r="I2" s="3"/>
    </row>
    <row r="3">
      <c r="A3" t="s">
        <v>18</v>
      </c>
      <c r="B3" s="13" t="s">
        <v>19</v>
      </c>
      <c r="C3" s="14" t="s">
        <v>20</v>
      </c>
      <c r="D3" s="15"/>
      <c r="E3" s="13" t="s">
        <v>21</v>
      </c>
      <c r="F3" s="3"/>
      <c r="G3" s="3"/>
      <c r="H3" s="16" t="s">
        <v>11</v>
      </c>
      <c r="I3" s="17">
        <f>SUMIFS(I8:I48,A8:A48,"SD")</f>
        <v>0</v>
      </c>
      <c r="O3">
        <v>0</v>
      </c>
      <c r="P3">
        <v>2</v>
      </c>
    </row>
    <row r="4">
      <c r="A4" t="s">
        <v>22</v>
      </c>
      <c r="B4" s="13" t="s">
        <v>23</v>
      </c>
      <c r="C4" s="14" t="s">
        <v>11</v>
      </c>
      <c r="D4" s="15"/>
      <c r="E4" s="13" t="s">
        <v>12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24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32</v>
      </c>
      <c r="I6" s="7" t="s">
        <v>33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34</v>
      </c>
      <c r="B8" s="18"/>
      <c r="C8" s="19" t="s">
        <v>35</v>
      </c>
      <c r="D8" s="18"/>
      <c r="E8" s="18" t="s">
        <v>36</v>
      </c>
      <c r="F8" s="18"/>
      <c r="G8" s="18"/>
      <c r="H8" s="18"/>
      <c r="I8" s="20">
        <f>SUMIFS(I9:I48,A9:A48,"P")</f>
        <v>0</v>
      </c>
    </row>
    <row r="9">
      <c r="A9" s="21" t="s">
        <v>37</v>
      </c>
      <c r="B9" s="21">
        <v>1</v>
      </c>
      <c r="C9" s="22" t="s">
        <v>38</v>
      </c>
      <c r="D9" s="21" t="s">
        <v>39</v>
      </c>
      <c r="E9" s="23" t="s">
        <v>40</v>
      </c>
      <c r="F9" s="24" t="s">
        <v>41</v>
      </c>
      <c r="G9" s="25">
        <v>1</v>
      </c>
      <c r="H9" s="26">
        <v>0</v>
      </c>
      <c r="I9" s="27">
        <f>ROUND(G9*H9,P4)</f>
        <v>0</v>
      </c>
      <c r="O9" s="28">
        <f>I9*0.21</f>
        <v>0</v>
      </c>
      <c r="P9">
        <v>3</v>
      </c>
    </row>
    <row r="10">
      <c r="A10" s="21" t="s">
        <v>42</v>
      </c>
      <c r="B10" s="21"/>
      <c r="C10" s="21"/>
      <c r="D10" s="21"/>
      <c r="E10" s="23"/>
      <c r="F10" s="21"/>
      <c r="G10" s="21"/>
      <c r="H10" s="21"/>
      <c r="I10" s="21"/>
    </row>
    <row r="11" ht="28.5">
      <c r="A11" s="21" t="s">
        <v>43</v>
      </c>
      <c r="B11" s="21"/>
      <c r="C11" s="21"/>
      <c r="D11" s="21"/>
      <c r="E11" s="23" t="s">
        <v>44</v>
      </c>
      <c r="F11" s="21"/>
      <c r="G11" s="21"/>
      <c r="H11" s="21"/>
      <c r="I11" s="21"/>
    </row>
    <row r="12">
      <c r="A12" s="21" t="s">
        <v>37</v>
      </c>
      <c r="B12" s="21">
        <v>2</v>
      </c>
      <c r="C12" s="22" t="s">
        <v>45</v>
      </c>
      <c r="D12" s="21" t="s">
        <v>39</v>
      </c>
      <c r="E12" s="23" t="s">
        <v>46</v>
      </c>
      <c r="F12" s="24" t="s">
        <v>41</v>
      </c>
      <c r="G12" s="25">
        <v>1</v>
      </c>
      <c r="H12" s="26">
        <v>0</v>
      </c>
      <c r="I12" s="27">
        <f>ROUND(G12*H12,P4)</f>
        <v>0</v>
      </c>
      <c r="O12" s="28">
        <f>I12*0.21</f>
        <v>0</v>
      </c>
      <c r="P12">
        <v>3</v>
      </c>
    </row>
    <row r="13" ht="28.5">
      <c r="A13" s="21" t="s">
        <v>42</v>
      </c>
      <c r="B13" s="21"/>
      <c r="C13" s="21"/>
      <c r="D13" s="21"/>
      <c r="E13" s="23" t="s">
        <v>47</v>
      </c>
      <c r="F13" s="21"/>
      <c r="G13" s="21"/>
      <c r="H13" s="21"/>
      <c r="I13" s="21"/>
    </row>
    <row r="14" ht="28.5">
      <c r="A14" s="21" t="s">
        <v>43</v>
      </c>
      <c r="B14" s="21"/>
      <c r="C14" s="21"/>
      <c r="D14" s="21"/>
      <c r="E14" s="23" t="s">
        <v>48</v>
      </c>
      <c r="F14" s="21"/>
      <c r="G14" s="21"/>
      <c r="H14" s="21"/>
      <c r="I14" s="21"/>
    </row>
    <row r="15">
      <c r="A15" s="21" t="s">
        <v>37</v>
      </c>
      <c r="B15" s="21">
        <v>3</v>
      </c>
      <c r="C15" s="22" t="s">
        <v>49</v>
      </c>
      <c r="D15" s="21" t="s">
        <v>39</v>
      </c>
      <c r="E15" s="23" t="s">
        <v>50</v>
      </c>
      <c r="F15" s="24" t="s">
        <v>41</v>
      </c>
      <c r="G15" s="25">
        <v>1</v>
      </c>
      <c r="H15" s="26">
        <v>0</v>
      </c>
      <c r="I15" s="27">
        <f>ROUND(G15*H15,P4)</f>
        <v>0</v>
      </c>
      <c r="O15" s="28">
        <f>I15*0.21</f>
        <v>0</v>
      </c>
      <c r="P15">
        <v>3</v>
      </c>
    </row>
    <row r="16" ht="28.5">
      <c r="A16" s="21" t="s">
        <v>42</v>
      </c>
      <c r="B16" s="21"/>
      <c r="C16" s="21"/>
      <c r="D16" s="21"/>
      <c r="E16" s="23" t="s">
        <v>51</v>
      </c>
      <c r="F16" s="21"/>
      <c r="G16" s="21"/>
      <c r="H16" s="21"/>
      <c r="I16" s="21"/>
    </row>
    <row r="17" ht="57">
      <c r="A17" s="21" t="s">
        <v>43</v>
      </c>
      <c r="B17" s="21"/>
      <c r="C17" s="21"/>
      <c r="D17" s="21"/>
      <c r="E17" s="23" t="s">
        <v>52</v>
      </c>
      <c r="F17" s="21"/>
      <c r="G17" s="21"/>
      <c r="H17" s="21"/>
      <c r="I17" s="21"/>
    </row>
    <row r="18">
      <c r="A18" s="21" t="s">
        <v>37</v>
      </c>
      <c r="B18" s="21">
        <v>4</v>
      </c>
      <c r="C18" s="22" t="s">
        <v>53</v>
      </c>
      <c r="D18" s="21" t="s">
        <v>39</v>
      </c>
      <c r="E18" s="23" t="s">
        <v>54</v>
      </c>
      <c r="F18" s="24" t="s">
        <v>41</v>
      </c>
      <c r="G18" s="25">
        <v>1</v>
      </c>
      <c r="H18" s="26">
        <v>0</v>
      </c>
      <c r="I18" s="27">
        <f>ROUND(G18*H18,P4)</f>
        <v>0</v>
      </c>
      <c r="O18" s="28">
        <f>I18*0.21</f>
        <v>0</v>
      </c>
      <c r="P18">
        <v>3</v>
      </c>
    </row>
    <row r="19">
      <c r="A19" s="21" t="s">
        <v>42</v>
      </c>
      <c r="B19" s="21"/>
      <c r="C19" s="21"/>
      <c r="D19" s="21"/>
      <c r="E19" s="23" t="s">
        <v>55</v>
      </c>
      <c r="F19" s="21"/>
      <c r="G19" s="21"/>
      <c r="H19" s="21"/>
      <c r="I19" s="21"/>
    </row>
    <row r="20" ht="28.5">
      <c r="A20" s="21" t="s">
        <v>43</v>
      </c>
      <c r="B20" s="21"/>
      <c r="C20" s="21"/>
      <c r="D20" s="21"/>
      <c r="E20" s="23" t="s">
        <v>56</v>
      </c>
      <c r="F20" s="21"/>
      <c r="G20" s="21"/>
      <c r="H20" s="21"/>
      <c r="I20" s="21"/>
    </row>
    <row r="21">
      <c r="A21" s="21" t="s">
        <v>37</v>
      </c>
      <c r="B21" s="21">
        <v>5</v>
      </c>
      <c r="C21" s="22" t="s">
        <v>57</v>
      </c>
      <c r="D21" s="21" t="s">
        <v>39</v>
      </c>
      <c r="E21" s="23" t="s">
        <v>58</v>
      </c>
      <c r="F21" s="24" t="s">
        <v>41</v>
      </c>
      <c r="G21" s="25">
        <v>1</v>
      </c>
      <c r="H21" s="26">
        <v>0</v>
      </c>
      <c r="I21" s="27">
        <f>ROUND(G21*H21,P4)</f>
        <v>0</v>
      </c>
      <c r="O21" s="28">
        <f>I21*0.21</f>
        <v>0</v>
      </c>
      <c r="P21">
        <v>3</v>
      </c>
    </row>
    <row r="22" ht="28.5">
      <c r="A22" s="21" t="s">
        <v>42</v>
      </c>
      <c r="B22" s="21"/>
      <c r="C22" s="21"/>
      <c r="D22" s="21"/>
      <c r="E22" s="23" t="s">
        <v>59</v>
      </c>
      <c r="F22" s="21"/>
      <c r="G22" s="21"/>
      <c r="H22" s="21"/>
      <c r="I22" s="21"/>
    </row>
    <row r="23" ht="28.5">
      <c r="A23" s="21" t="s">
        <v>43</v>
      </c>
      <c r="B23" s="21"/>
      <c r="C23" s="21"/>
      <c r="D23" s="21"/>
      <c r="E23" s="23" t="s">
        <v>56</v>
      </c>
      <c r="F23" s="21"/>
      <c r="G23" s="21"/>
      <c r="H23" s="21"/>
      <c r="I23" s="21"/>
    </row>
    <row r="24">
      <c r="A24" s="21" t="s">
        <v>37</v>
      </c>
      <c r="B24" s="21">
        <v>6</v>
      </c>
      <c r="C24" s="22" t="s">
        <v>60</v>
      </c>
      <c r="D24" s="21" t="s">
        <v>39</v>
      </c>
      <c r="E24" s="23" t="s">
        <v>61</v>
      </c>
      <c r="F24" s="24" t="s">
        <v>41</v>
      </c>
      <c r="G24" s="25">
        <v>1</v>
      </c>
      <c r="H24" s="26">
        <v>0</v>
      </c>
      <c r="I24" s="27">
        <f>ROUND(G24*H24,P4)</f>
        <v>0</v>
      </c>
      <c r="O24" s="28">
        <f>I24*0.21</f>
        <v>0</v>
      </c>
      <c r="P24">
        <v>3</v>
      </c>
    </row>
    <row r="25">
      <c r="A25" s="21" t="s">
        <v>42</v>
      </c>
      <c r="B25" s="21"/>
      <c r="C25" s="21"/>
      <c r="D25" s="21"/>
      <c r="E25" s="23" t="s">
        <v>62</v>
      </c>
      <c r="F25" s="21"/>
      <c r="G25" s="21"/>
      <c r="H25" s="21"/>
      <c r="I25" s="21"/>
    </row>
    <row r="26" ht="28.5">
      <c r="A26" s="21" t="s">
        <v>43</v>
      </c>
      <c r="B26" s="21"/>
      <c r="C26" s="21"/>
      <c r="D26" s="21"/>
      <c r="E26" s="23" t="s">
        <v>56</v>
      </c>
      <c r="F26" s="21"/>
      <c r="G26" s="21"/>
      <c r="H26" s="21"/>
      <c r="I26" s="21"/>
    </row>
    <row r="27">
      <c r="A27" s="21" t="s">
        <v>37</v>
      </c>
      <c r="B27" s="21">
        <v>7</v>
      </c>
      <c r="C27" s="22" t="s">
        <v>63</v>
      </c>
      <c r="D27" s="21" t="s">
        <v>39</v>
      </c>
      <c r="E27" s="23" t="s">
        <v>64</v>
      </c>
      <c r="F27" s="24" t="s">
        <v>41</v>
      </c>
      <c r="G27" s="25">
        <v>1</v>
      </c>
      <c r="H27" s="26">
        <v>0</v>
      </c>
      <c r="I27" s="27">
        <f>ROUND(G27*H27,P4)</f>
        <v>0</v>
      </c>
      <c r="O27" s="28">
        <f>I27*0.21</f>
        <v>0</v>
      </c>
      <c r="P27">
        <v>3</v>
      </c>
    </row>
    <row r="28">
      <c r="A28" s="21" t="s">
        <v>42</v>
      </c>
      <c r="B28" s="21"/>
      <c r="C28" s="21"/>
      <c r="D28" s="21"/>
      <c r="E28" s="23" t="s">
        <v>65</v>
      </c>
      <c r="F28" s="21"/>
      <c r="G28" s="21"/>
      <c r="H28" s="21"/>
      <c r="I28" s="21"/>
    </row>
    <row r="29" ht="28.5">
      <c r="A29" s="21" t="s">
        <v>43</v>
      </c>
      <c r="B29" s="21"/>
      <c r="C29" s="21"/>
      <c r="D29" s="21"/>
      <c r="E29" s="23" t="s">
        <v>56</v>
      </c>
      <c r="F29" s="21"/>
      <c r="G29" s="21"/>
      <c r="H29" s="21"/>
      <c r="I29" s="21"/>
    </row>
    <row r="30">
      <c r="A30" s="21" t="s">
        <v>37</v>
      </c>
      <c r="B30" s="21">
        <v>8</v>
      </c>
      <c r="C30" s="22" t="s">
        <v>66</v>
      </c>
      <c r="D30" s="21" t="s">
        <v>39</v>
      </c>
      <c r="E30" s="23" t="s">
        <v>67</v>
      </c>
      <c r="F30" s="24" t="s">
        <v>41</v>
      </c>
      <c r="G30" s="25">
        <v>1</v>
      </c>
      <c r="H30" s="26">
        <v>0</v>
      </c>
      <c r="I30" s="27">
        <f>ROUND(G30*H30,P4)</f>
        <v>0</v>
      </c>
      <c r="O30" s="28">
        <f>I30*0.21</f>
        <v>0</v>
      </c>
      <c r="P30">
        <v>3</v>
      </c>
    </row>
    <row r="31" ht="28.5">
      <c r="A31" s="21" t="s">
        <v>42</v>
      </c>
      <c r="B31" s="21"/>
      <c r="C31" s="21"/>
      <c r="D31" s="21"/>
      <c r="E31" s="23" t="s">
        <v>68</v>
      </c>
      <c r="F31" s="21"/>
      <c r="G31" s="21"/>
      <c r="H31" s="21"/>
      <c r="I31" s="21"/>
    </row>
    <row r="32" ht="28.5">
      <c r="A32" s="21" t="s">
        <v>43</v>
      </c>
      <c r="B32" s="21"/>
      <c r="C32" s="21"/>
      <c r="D32" s="21"/>
      <c r="E32" s="23" t="s">
        <v>56</v>
      </c>
      <c r="F32" s="21"/>
      <c r="G32" s="21"/>
      <c r="H32" s="21"/>
      <c r="I32" s="21"/>
    </row>
    <row r="33">
      <c r="A33" s="21" t="s">
        <v>37</v>
      </c>
      <c r="B33" s="21">
        <v>9</v>
      </c>
      <c r="C33" s="22" t="s">
        <v>69</v>
      </c>
      <c r="D33" s="21" t="s">
        <v>39</v>
      </c>
      <c r="E33" s="23" t="s">
        <v>70</v>
      </c>
      <c r="F33" s="24" t="s">
        <v>41</v>
      </c>
      <c r="G33" s="25">
        <v>1</v>
      </c>
      <c r="H33" s="26">
        <v>0</v>
      </c>
      <c r="I33" s="27">
        <f>ROUND(G33*H33,P4)</f>
        <v>0</v>
      </c>
      <c r="O33" s="28">
        <f>I33*0.21</f>
        <v>0</v>
      </c>
      <c r="P33">
        <v>3</v>
      </c>
    </row>
    <row r="34" ht="42.75">
      <c r="A34" s="21" t="s">
        <v>42</v>
      </c>
      <c r="B34" s="21"/>
      <c r="C34" s="21"/>
      <c r="D34" s="21"/>
      <c r="E34" s="23" t="s">
        <v>71</v>
      </c>
      <c r="F34" s="21"/>
      <c r="G34" s="21"/>
      <c r="H34" s="21"/>
      <c r="I34" s="21"/>
    </row>
    <row r="35" ht="99.75">
      <c r="A35" s="21" t="s">
        <v>43</v>
      </c>
      <c r="B35" s="21"/>
      <c r="C35" s="21"/>
      <c r="D35" s="21"/>
      <c r="E35" s="23" t="s">
        <v>72</v>
      </c>
      <c r="F35" s="21"/>
      <c r="G35" s="21"/>
      <c r="H35" s="21"/>
      <c r="I35" s="21"/>
    </row>
    <row r="36">
      <c r="A36" s="21" t="s">
        <v>37</v>
      </c>
      <c r="B36" s="21">
        <v>10</v>
      </c>
      <c r="C36" s="22" t="s">
        <v>73</v>
      </c>
      <c r="D36" s="21" t="s">
        <v>39</v>
      </c>
      <c r="E36" s="23" t="s">
        <v>74</v>
      </c>
      <c r="F36" s="24" t="s">
        <v>75</v>
      </c>
      <c r="G36" s="25">
        <v>1</v>
      </c>
      <c r="H36" s="26">
        <v>0</v>
      </c>
      <c r="I36" s="27">
        <f>ROUND(G36*H36,P4)</f>
        <v>0</v>
      </c>
      <c r="O36" s="28">
        <f>I36*0.21</f>
        <v>0</v>
      </c>
      <c r="P36">
        <v>3</v>
      </c>
    </row>
    <row r="37">
      <c r="A37" s="21" t="s">
        <v>42</v>
      </c>
      <c r="B37" s="21"/>
      <c r="C37" s="21"/>
      <c r="D37" s="21"/>
      <c r="E37" s="23"/>
      <c r="F37" s="21"/>
      <c r="G37" s="21"/>
      <c r="H37" s="21"/>
      <c r="I37" s="21"/>
    </row>
    <row r="38" ht="85.5">
      <c r="A38" s="21" t="s">
        <v>43</v>
      </c>
      <c r="B38" s="21"/>
      <c r="C38" s="21"/>
      <c r="D38" s="21"/>
      <c r="E38" s="23" t="s">
        <v>76</v>
      </c>
      <c r="F38" s="21"/>
      <c r="G38" s="21"/>
      <c r="H38" s="21"/>
      <c r="I38" s="21"/>
    </row>
    <row r="39">
      <c r="A39" s="21" t="s">
        <v>37</v>
      </c>
      <c r="B39" s="21">
        <v>11</v>
      </c>
      <c r="C39" s="22" t="s">
        <v>77</v>
      </c>
      <c r="D39" s="21" t="s">
        <v>39</v>
      </c>
      <c r="E39" s="23" t="s">
        <v>78</v>
      </c>
      <c r="F39" s="24" t="s">
        <v>79</v>
      </c>
      <c r="G39" s="25">
        <v>6</v>
      </c>
      <c r="H39" s="26">
        <v>0</v>
      </c>
      <c r="I39" s="27">
        <f>ROUND(G39*H39,P4)</f>
        <v>0</v>
      </c>
      <c r="O39" s="28">
        <f>I39*0.21</f>
        <v>0</v>
      </c>
      <c r="P39">
        <v>3</v>
      </c>
    </row>
    <row r="40">
      <c r="A40" s="21" t="s">
        <v>42</v>
      </c>
      <c r="B40" s="21"/>
      <c r="C40" s="21"/>
      <c r="D40" s="21"/>
      <c r="E40" s="23" t="s">
        <v>39</v>
      </c>
      <c r="F40" s="21"/>
      <c r="G40" s="21"/>
      <c r="H40" s="21"/>
      <c r="I40" s="21"/>
    </row>
    <row r="41" ht="28.5">
      <c r="A41" s="21" t="s">
        <v>43</v>
      </c>
      <c r="B41" s="21"/>
      <c r="C41" s="21"/>
      <c r="D41" s="21"/>
      <c r="E41" s="23" t="s">
        <v>80</v>
      </c>
      <c r="F41" s="21"/>
      <c r="G41" s="21"/>
      <c r="H41" s="21"/>
      <c r="I41" s="21"/>
    </row>
    <row r="42">
      <c r="A42" s="21" t="s">
        <v>37</v>
      </c>
      <c r="B42" s="21">
        <v>12</v>
      </c>
      <c r="C42" s="22" t="s">
        <v>81</v>
      </c>
      <c r="D42" s="21" t="s">
        <v>39</v>
      </c>
      <c r="E42" s="23" t="s">
        <v>82</v>
      </c>
      <c r="F42" s="24" t="s">
        <v>41</v>
      </c>
      <c r="G42" s="25">
        <v>1</v>
      </c>
      <c r="H42" s="26">
        <v>0</v>
      </c>
      <c r="I42" s="27">
        <f>ROUND(G42*H42,P4)</f>
        <v>0</v>
      </c>
      <c r="O42" s="28">
        <f>I42*0.21</f>
        <v>0</v>
      </c>
      <c r="P42">
        <v>3</v>
      </c>
    </row>
    <row r="43">
      <c r="A43" s="21" t="s">
        <v>42</v>
      </c>
      <c r="B43" s="21"/>
      <c r="C43" s="21"/>
      <c r="D43" s="21"/>
      <c r="E43" s="23" t="s">
        <v>83</v>
      </c>
      <c r="F43" s="21"/>
      <c r="G43" s="21"/>
      <c r="H43" s="21"/>
      <c r="I43" s="21"/>
    </row>
    <row r="44" ht="28.5">
      <c r="A44" s="21" t="s">
        <v>43</v>
      </c>
      <c r="B44" s="21"/>
      <c r="C44" s="21"/>
      <c r="D44" s="21"/>
      <c r="E44" s="23" t="s">
        <v>84</v>
      </c>
      <c r="F44" s="21"/>
      <c r="G44" s="21"/>
      <c r="H44" s="21"/>
      <c r="I44" s="21"/>
    </row>
    <row r="45">
      <c r="A45" s="21" t="s">
        <v>37</v>
      </c>
      <c r="B45" s="21">
        <v>13</v>
      </c>
      <c r="C45" s="22" t="s">
        <v>85</v>
      </c>
      <c r="D45" s="21" t="s">
        <v>39</v>
      </c>
      <c r="E45" s="23" t="s">
        <v>86</v>
      </c>
      <c r="F45" s="24" t="s">
        <v>41</v>
      </c>
      <c r="G45" s="25">
        <v>1</v>
      </c>
      <c r="H45" s="26">
        <v>0</v>
      </c>
      <c r="I45" s="27">
        <f>ROUND(G45*H45,P4)</f>
        <v>0</v>
      </c>
      <c r="O45" s="28">
        <f>I45*0.21</f>
        <v>0</v>
      </c>
      <c r="P45">
        <v>3</v>
      </c>
    </row>
    <row r="46">
      <c r="A46" s="21" t="s">
        <v>42</v>
      </c>
      <c r="B46" s="21"/>
      <c r="C46" s="21"/>
      <c r="D46" s="21"/>
      <c r="E46" s="23" t="s">
        <v>87</v>
      </c>
      <c r="F46" s="21"/>
      <c r="G46" s="21"/>
      <c r="H46" s="21"/>
      <c r="I46" s="21"/>
    </row>
    <row r="47">
      <c r="A47" s="21" t="s">
        <v>88</v>
      </c>
      <c r="B47" s="21"/>
      <c r="C47" s="21"/>
      <c r="D47" s="21"/>
      <c r="E47" s="29" t="s">
        <v>89</v>
      </c>
      <c r="F47" s="21"/>
      <c r="G47" s="21"/>
      <c r="H47" s="21"/>
      <c r="I47" s="21"/>
    </row>
    <row r="48" ht="28.5">
      <c r="A48" s="21" t="s">
        <v>43</v>
      </c>
      <c r="B48" s="21"/>
      <c r="C48" s="21"/>
      <c r="D48" s="21"/>
      <c r="E48" s="23" t="s">
        <v>90</v>
      </c>
      <c r="F48" s="21"/>
      <c r="G48" s="21"/>
      <c r="H48" s="21"/>
      <c r="I48" s="21"/>
    </row>
  </sheetData>
  <sheetProtection sheet="1" objects="1" scenarios="1" spinCount="100000" saltValue="sfXLa0/0mWw4Pcl1dA2rTGCRLLMCz3MRnqpFTSvSnvPpfRZcbnhQEhkZBSXTQ6QJ4AxSun3VcH7num6xsI39sQ==" hashValue="nbTOfO4BGlv2nlaARWvb4rxH745OHobBDjnNf4GysQih5m77Mri8whoiXpjpHPce5FW36J4WwjSDF5pmUbqIfQ==" algorithmName="SHA-512" password="CC05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17</v>
      </c>
      <c r="F2" s="3"/>
      <c r="G2" s="3"/>
      <c r="H2" s="3"/>
      <c r="I2" s="3"/>
    </row>
    <row r="3">
      <c r="A3" t="s">
        <v>18</v>
      </c>
      <c r="B3" s="13" t="s">
        <v>19</v>
      </c>
      <c r="C3" s="14" t="s">
        <v>20</v>
      </c>
      <c r="D3" s="15"/>
      <c r="E3" s="13" t="s">
        <v>21</v>
      </c>
      <c r="F3" s="3"/>
      <c r="G3" s="3"/>
      <c r="H3" s="16" t="s">
        <v>13</v>
      </c>
      <c r="I3" s="17">
        <f>SUMIFS(I8:I93,A8:A93,"SD")</f>
        <v>0</v>
      </c>
      <c r="O3">
        <v>0</v>
      </c>
      <c r="P3">
        <v>2</v>
      </c>
    </row>
    <row r="4">
      <c r="A4" t="s">
        <v>22</v>
      </c>
      <c r="B4" s="13" t="s">
        <v>23</v>
      </c>
      <c r="C4" s="14" t="s">
        <v>13</v>
      </c>
      <c r="D4" s="15"/>
      <c r="E4" s="13" t="s">
        <v>14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24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32</v>
      </c>
      <c r="I6" s="7" t="s">
        <v>33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34</v>
      </c>
      <c r="B8" s="18"/>
      <c r="C8" s="19" t="s">
        <v>35</v>
      </c>
      <c r="D8" s="18"/>
      <c r="E8" s="18" t="s">
        <v>36</v>
      </c>
      <c r="F8" s="18"/>
      <c r="G8" s="18"/>
      <c r="H8" s="18"/>
      <c r="I8" s="20">
        <f>SUMIFS(I9:I32,A9:A32,"P")</f>
        <v>0</v>
      </c>
    </row>
    <row r="9">
      <c r="A9" s="21" t="s">
        <v>37</v>
      </c>
      <c r="B9" s="21">
        <v>1</v>
      </c>
      <c r="C9" s="22" t="s">
        <v>91</v>
      </c>
      <c r="D9" s="21" t="s">
        <v>92</v>
      </c>
      <c r="E9" s="23" t="s">
        <v>93</v>
      </c>
      <c r="F9" s="24" t="s">
        <v>94</v>
      </c>
      <c r="G9" s="25">
        <v>16.212</v>
      </c>
      <c r="H9" s="26">
        <v>0</v>
      </c>
      <c r="I9" s="27">
        <f>ROUND(G9*H9,P4)</f>
        <v>0</v>
      </c>
      <c r="O9" s="28">
        <f>I9*0.21</f>
        <v>0</v>
      </c>
      <c r="P9">
        <v>3</v>
      </c>
    </row>
    <row r="10">
      <c r="A10" s="21" t="s">
        <v>42</v>
      </c>
      <c r="B10" s="21"/>
      <c r="C10" s="21"/>
      <c r="D10" s="21"/>
      <c r="E10" s="23"/>
      <c r="F10" s="21"/>
      <c r="G10" s="21"/>
      <c r="H10" s="21"/>
      <c r="I10" s="21"/>
    </row>
    <row r="11">
      <c r="A11" s="21" t="s">
        <v>88</v>
      </c>
      <c r="B11" s="21"/>
      <c r="C11" s="21"/>
      <c r="D11" s="21"/>
      <c r="E11" s="29" t="s">
        <v>95</v>
      </c>
      <c r="F11" s="21"/>
      <c r="G11" s="21"/>
      <c r="H11" s="21"/>
      <c r="I11" s="21"/>
    </row>
    <row r="12" ht="28.5">
      <c r="A12" s="21" t="s">
        <v>43</v>
      </c>
      <c r="B12" s="21"/>
      <c r="C12" s="21"/>
      <c r="D12" s="21"/>
      <c r="E12" s="23" t="s">
        <v>96</v>
      </c>
      <c r="F12" s="21"/>
      <c r="G12" s="21"/>
      <c r="H12" s="21"/>
      <c r="I12" s="21"/>
    </row>
    <row r="13">
      <c r="A13" s="21" t="s">
        <v>37</v>
      </c>
      <c r="B13" s="21">
        <v>2</v>
      </c>
      <c r="C13" s="22" t="s">
        <v>91</v>
      </c>
      <c r="D13" s="21" t="s">
        <v>97</v>
      </c>
      <c r="E13" s="23" t="s">
        <v>93</v>
      </c>
      <c r="F13" s="24" t="s">
        <v>94</v>
      </c>
      <c r="G13" s="25">
        <v>187.97200000000001</v>
      </c>
      <c r="H13" s="26">
        <v>0</v>
      </c>
      <c r="I13" s="27">
        <f>ROUND(G13*H13,P4)</f>
        <v>0</v>
      </c>
      <c r="O13" s="28">
        <f>I13*0.21</f>
        <v>0</v>
      </c>
      <c r="P13">
        <v>3</v>
      </c>
    </row>
    <row r="14" ht="28.5">
      <c r="A14" s="21" t="s">
        <v>42</v>
      </c>
      <c r="B14" s="21"/>
      <c r="C14" s="21"/>
      <c r="D14" s="21"/>
      <c r="E14" s="23" t="s">
        <v>98</v>
      </c>
      <c r="F14" s="21"/>
      <c r="G14" s="21"/>
      <c r="H14" s="21"/>
      <c r="I14" s="21"/>
    </row>
    <row r="15">
      <c r="A15" s="21" t="s">
        <v>88</v>
      </c>
      <c r="B15" s="21"/>
      <c r="C15" s="21"/>
      <c r="D15" s="21"/>
      <c r="E15" s="29" t="s">
        <v>99</v>
      </c>
      <c r="F15" s="21"/>
      <c r="G15" s="21"/>
      <c r="H15" s="21"/>
      <c r="I15" s="21"/>
    </row>
    <row r="16">
      <c r="A16" s="21" t="s">
        <v>88</v>
      </c>
      <c r="B16" s="21"/>
      <c r="C16" s="21"/>
      <c r="D16" s="21"/>
      <c r="E16" s="29" t="s">
        <v>100</v>
      </c>
      <c r="F16" s="21"/>
      <c r="G16" s="21"/>
      <c r="H16" s="21"/>
      <c r="I16" s="21"/>
    </row>
    <row r="17">
      <c r="A17" s="21" t="s">
        <v>88</v>
      </c>
      <c r="B17" s="21"/>
      <c r="C17" s="21"/>
      <c r="D17" s="21"/>
      <c r="E17" s="29" t="s">
        <v>101</v>
      </c>
      <c r="F17" s="21"/>
      <c r="G17" s="21"/>
      <c r="H17" s="21"/>
      <c r="I17" s="21"/>
    </row>
    <row r="18">
      <c r="A18" s="21" t="s">
        <v>88</v>
      </c>
      <c r="B18" s="21"/>
      <c r="C18" s="21"/>
      <c r="D18" s="21"/>
      <c r="E18" s="29" t="s">
        <v>102</v>
      </c>
      <c r="F18" s="21"/>
      <c r="G18" s="21"/>
      <c r="H18" s="21"/>
      <c r="I18" s="21"/>
    </row>
    <row r="19">
      <c r="A19" s="21" t="s">
        <v>88</v>
      </c>
      <c r="B19" s="21"/>
      <c r="C19" s="21"/>
      <c r="D19" s="21"/>
      <c r="E19" s="29" t="s">
        <v>103</v>
      </c>
      <c r="F19" s="21"/>
      <c r="G19" s="21"/>
      <c r="H19" s="21"/>
      <c r="I19" s="21"/>
    </row>
    <row r="20" ht="28.5">
      <c r="A20" s="21" t="s">
        <v>43</v>
      </c>
      <c r="B20" s="21"/>
      <c r="C20" s="21"/>
      <c r="D20" s="21"/>
      <c r="E20" s="23" t="s">
        <v>96</v>
      </c>
      <c r="F20" s="21"/>
      <c r="G20" s="21"/>
      <c r="H20" s="21"/>
      <c r="I20" s="21"/>
    </row>
    <row r="21">
      <c r="A21" s="21" t="s">
        <v>37</v>
      </c>
      <c r="B21" s="21">
        <v>3</v>
      </c>
      <c r="C21" s="22" t="s">
        <v>91</v>
      </c>
      <c r="D21" s="21" t="s">
        <v>104</v>
      </c>
      <c r="E21" s="23" t="s">
        <v>93</v>
      </c>
      <c r="F21" s="24" t="s">
        <v>94</v>
      </c>
      <c r="G21" s="25">
        <v>10.759</v>
      </c>
      <c r="H21" s="26">
        <v>0</v>
      </c>
      <c r="I21" s="27">
        <f>ROUND(G21*H21,P4)</f>
        <v>0</v>
      </c>
      <c r="O21" s="28">
        <f>I21*0.21</f>
        <v>0</v>
      </c>
      <c r="P21">
        <v>3</v>
      </c>
    </row>
    <row r="22">
      <c r="A22" s="21" t="s">
        <v>42</v>
      </c>
      <c r="B22" s="21"/>
      <c r="C22" s="21"/>
      <c r="D22" s="21"/>
      <c r="E22" s="23"/>
      <c r="F22" s="21"/>
      <c r="G22" s="21"/>
      <c r="H22" s="21"/>
      <c r="I22" s="21"/>
    </row>
    <row r="23">
      <c r="A23" s="21" t="s">
        <v>88</v>
      </c>
      <c r="B23" s="21"/>
      <c r="C23" s="21"/>
      <c r="D23" s="21"/>
      <c r="E23" s="29" t="s">
        <v>105</v>
      </c>
      <c r="F23" s="21"/>
      <c r="G23" s="21"/>
      <c r="H23" s="21"/>
      <c r="I23" s="21"/>
    </row>
    <row r="24" ht="28.5">
      <c r="A24" s="21" t="s">
        <v>43</v>
      </c>
      <c r="B24" s="21"/>
      <c r="C24" s="21"/>
      <c r="D24" s="21"/>
      <c r="E24" s="23" t="s">
        <v>96</v>
      </c>
      <c r="F24" s="21"/>
      <c r="G24" s="21"/>
      <c r="H24" s="21"/>
      <c r="I24" s="21"/>
    </row>
    <row r="25">
      <c r="A25" s="21" t="s">
        <v>37</v>
      </c>
      <c r="B25" s="21">
        <v>4</v>
      </c>
      <c r="C25" s="22" t="s">
        <v>106</v>
      </c>
      <c r="D25" s="21" t="s">
        <v>39</v>
      </c>
      <c r="E25" s="23" t="s">
        <v>107</v>
      </c>
      <c r="F25" s="24" t="s">
        <v>108</v>
      </c>
      <c r="G25" s="25">
        <v>55.5</v>
      </c>
      <c r="H25" s="26">
        <v>0</v>
      </c>
      <c r="I25" s="27">
        <f>ROUND(G25*H25,P4)</f>
        <v>0</v>
      </c>
      <c r="O25" s="28">
        <f>I25*0.21</f>
        <v>0</v>
      </c>
      <c r="P25">
        <v>3</v>
      </c>
    </row>
    <row r="26" ht="28.5">
      <c r="A26" s="21" t="s">
        <v>42</v>
      </c>
      <c r="B26" s="21"/>
      <c r="C26" s="21"/>
      <c r="D26" s="21"/>
      <c r="E26" s="23" t="s">
        <v>109</v>
      </c>
      <c r="F26" s="21"/>
      <c r="G26" s="21"/>
      <c r="H26" s="21"/>
      <c r="I26" s="21"/>
    </row>
    <row r="27">
      <c r="A27" s="21" t="s">
        <v>88</v>
      </c>
      <c r="B27" s="21"/>
      <c r="C27" s="21"/>
      <c r="D27" s="21"/>
      <c r="E27" s="29" t="s">
        <v>110</v>
      </c>
      <c r="F27" s="21"/>
      <c r="G27" s="21"/>
      <c r="H27" s="21"/>
      <c r="I27" s="21"/>
    </row>
    <row r="28" ht="28.5">
      <c r="A28" s="21" t="s">
        <v>43</v>
      </c>
      <c r="B28" s="21"/>
      <c r="C28" s="21"/>
      <c r="D28" s="21"/>
      <c r="E28" s="23" t="s">
        <v>48</v>
      </c>
      <c r="F28" s="21"/>
      <c r="G28" s="21"/>
      <c r="H28" s="21"/>
      <c r="I28" s="21"/>
    </row>
    <row r="29">
      <c r="A29" s="21" t="s">
        <v>37</v>
      </c>
      <c r="B29" s="21">
        <v>5</v>
      </c>
      <c r="C29" s="22" t="s">
        <v>111</v>
      </c>
      <c r="D29" s="21" t="s">
        <v>39</v>
      </c>
      <c r="E29" s="23" t="s">
        <v>112</v>
      </c>
      <c r="F29" s="24" t="s">
        <v>108</v>
      </c>
      <c r="G29" s="25">
        <v>55.5</v>
      </c>
      <c r="H29" s="26">
        <v>0</v>
      </c>
      <c r="I29" s="27">
        <f>ROUND(G29*H29,P4)</f>
        <v>0</v>
      </c>
      <c r="O29" s="28">
        <f>I29*0.21</f>
        <v>0</v>
      </c>
      <c r="P29">
        <v>3</v>
      </c>
    </row>
    <row r="30" ht="42.75">
      <c r="A30" s="21" t="s">
        <v>42</v>
      </c>
      <c r="B30" s="21"/>
      <c r="C30" s="21"/>
      <c r="D30" s="21"/>
      <c r="E30" s="23" t="s">
        <v>113</v>
      </c>
      <c r="F30" s="21"/>
      <c r="G30" s="21"/>
      <c r="H30" s="21"/>
      <c r="I30" s="21"/>
    </row>
    <row r="31">
      <c r="A31" s="21" t="s">
        <v>88</v>
      </c>
      <c r="B31" s="21"/>
      <c r="C31" s="21"/>
      <c r="D31" s="21"/>
      <c r="E31" s="29" t="s">
        <v>114</v>
      </c>
      <c r="F31" s="21"/>
      <c r="G31" s="21"/>
      <c r="H31" s="21"/>
      <c r="I31" s="21"/>
    </row>
    <row r="32" ht="28.5">
      <c r="A32" s="21" t="s">
        <v>43</v>
      </c>
      <c r="B32" s="21"/>
      <c r="C32" s="21"/>
      <c r="D32" s="21"/>
      <c r="E32" s="23" t="s">
        <v>48</v>
      </c>
      <c r="F32" s="21"/>
      <c r="G32" s="21"/>
      <c r="H32" s="21"/>
      <c r="I32" s="21"/>
    </row>
    <row r="33">
      <c r="A33" s="18" t="s">
        <v>34</v>
      </c>
      <c r="B33" s="18"/>
      <c r="C33" s="19" t="s">
        <v>92</v>
      </c>
      <c r="D33" s="18"/>
      <c r="E33" s="18" t="s">
        <v>115</v>
      </c>
      <c r="F33" s="18"/>
      <c r="G33" s="18"/>
      <c r="H33" s="18"/>
      <c r="I33" s="20">
        <f>SUMIFS(I34:I67,A34:A67,"P")</f>
        <v>0</v>
      </c>
    </row>
    <row r="34" ht="28.5">
      <c r="A34" s="21" t="s">
        <v>37</v>
      </c>
      <c r="B34" s="21">
        <v>6</v>
      </c>
      <c r="C34" s="22" t="s">
        <v>116</v>
      </c>
      <c r="D34" s="21" t="s">
        <v>39</v>
      </c>
      <c r="E34" s="23" t="s">
        <v>117</v>
      </c>
      <c r="F34" s="24" t="s">
        <v>118</v>
      </c>
      <c r="G34" s="25">
        <v>7.3689999999999998</v>
      </c>
      <c r="H34" s="26">
        <v>0</v>
      </c>
      <c r="I34" s="27">
        <f>ROUND(G34*H34,P4)</f>
        <v>0</v>
      </c>
      <c r="O34" s="28">
        <f>I34*0.21</f>
        <v>0</v>
      </c>
      <c r="P34">
        <v>3</v>
      </c>
    </row>
    <row r="35" ht="28.5">
      <c r="A35" s="21" t="s">
        <v>42</v>
      </c>
      <c r="B35" s="21"/>
      <c r="C35" s="21"/>
      <c r="D35" s="21"/>
      <c r="E35" s="23" t="s">
        <v>119</v>
      </c>
      <c r="F35" s="21"/>
      <c r="G35" s="21"/>
      <c r="H35" s="21"/>
      <c r="I35" s="21"/>
    </row>
    <row r="36">
      <c r="A36" s="21" t="s">
        <v>88</v>
      </c>
      <c r="B36" s="21"/>
      <c r="C36" s="21"/>
      <c r="D36" s="21"/>
      <c r="E36" s="29" t="s">
        <v>120</v>
      </c>
      <c r="F36" s="21"/>
      <c r="G36" s="21"/>
      <c r="H36" s="21"/>
      <c r="I36" s="21"/>
    </row>
    <row r="37" ht="85.5">
      <c r="A37" s="21" t="s">
        <v>43</v>
      </c>
      <c r="B37" s="21"/>
      <c r="C37" s="21"/>
      <c r="D37" s="21"/>
      <c r="E37" s="23" t="s">
        <v>121</v>
      </c>
      <c r="F37" s="21"/>
      <c r="G37" s="21"/>
      <c r="H37" s="21"/>
      <c r="I37" s="21"/>
    </row>
    <row r="38" ht="28.5">
      <c r="A38" s="21" t="s">
        <v>37</v>
      </c>
      <c r="B38" s="21">
        <v>7</v>
      </c>
      <c r="C38" s="22" t="s">
        <v>122</v>
      </c>
      <c r="D38" s="21" t="s">
        <v>39</v>
      </c>
      <c r="E38" s="23" t="s">
        <v>123</v>
      </c>
      <c r="F38" s="24" t="s">
        <v>118</v>
      </c>
      <c r="G38" s="25">
        <v>8.4749999999999996</v>
      </c>
      <c r="H38" s="26">
        <v>0</v>
      </c>
      <c r="I38" s="27">
        <f>ROUND(G38*H38,P4)</f>
        <v>0</v>
      </c>
      <c r="O38" s="28">
        <f>I38*0.21</f>
        <v>0</v>
      </c>
      <c r="P38">
        <v>3</v>
      </c>
    </row>
    <row r="39" ht="28.5">
      <c r="A39" s="21" t="s">
        <v>42</v>
      </c>
      <c r="B39" s="21"/>
      <c r="C39" s="21"/>
      <c r="D39" s="21"/>
      <c r="E39" s="23" t="s">
        <v>124</v>
      </c>
      <c r="F39" s="21"/>
      <c r="G39" s="21"/>
      <c r="H39" s="21"/>
      <c r="I39" s="21"/>
    </row>
    <row r="40">
      <c r="A40" s="21" t="s">
        <v>88</v>
      </c>
      <c r="B40" s="21"/>
      <c r="C40" s="21"/>
      <c r="D40" s="21"/>
      <c r="E40" s="29" t="s">
        <v>125</v>
      </c>
      <c r="F40" s="21"/>
      <c r="G40" s="21"/>
      <c r="H40" s="21"/>
      <c r="I40" s="21"/>
    </row>
    <row r="41">
      <c r="A41" s="21" t="s">
        <v>88</v>
      </c>
      <c r="B41" s="21"/>
      <c r="C41" s="21"/>
      <c r="D41" s="21"/>
      <c r="E41" s="29" t="s">
        <v>126</v>
      </c>
      <c r="F41" s="21"/>
      <c r="G41" s="21"/>
      <c r="H41" s="21"/>
      <c r="I41" s="21"/>
    </row>
    <row r="42">
      <c r="A42" s="21" t="s">
        <v>88</v>
      </c>
      <c r="B42" s="21"/>
      <c r="C42" s="21"/>
      <c r="D42" s="21"/>
      <c r="E42" s="29" t="s">
        <v>127</v>
      </c>
      <c r="F42" s="21"/>
      <c r="G42" s="21"/>
      <c r="H42" s="21"/>
      <c r="I42" s="21"/>
    </row>
    <row r="43" ht="85.5">
      <c r="A43" s="21" t="s">
        <v>43</v>
      </c>
      <c r="B43" s="21"/>
      <c r="C43" s="21"/>
      <c r="D43" s="21"/>
      <c r="E43" s="23" t="s">
        <v>121</v>
      </c>
      <c r="F43" s="21"/>
      <c r="G43" s="21"/>
      <c r="H43" s="21"/>
      <c r="I43" s="21"/>
    </row>
    <row r="44">
      <c r="A44" s="21" t="s">
        <v>37</v>
      </c>
      <c r="B44" s="21">
        <v>8</v>
      </c>
      <c r="C44" s="22" t="s">
        <v>128</v>
      </c>
      <c r="D44" s="21" t="s">
        <v>39</v>
      </c>
      <c r="E44" s="23" t="s">
        <v>129</v>
      </c>
      <c r="F44" s="24" t="s">
        <v>79</v>
      </c>
      <c r="G44" s="25">
        <v>50</v>
      </c>
      <c r="H44" s="26">
        <v>0</v>
      </c>
      <c r="I44" s="27">
        <f>ROUND(G44*H44,P4)</f>
        <v>0</v>
      </c>
      <c r="O44" s="28">
        <f>I44*0.21</f>
        <v>0</v>
      </c>
      <c r="P44">
        <v>3</v>
      </c>
    </row>
    <row r="45">
      <c r="A45" s="21" t="s">
        <v>42</v>
      </c>
      <c r="B45" s="21"/>
      <c r="C45" s="21"/>
      <c r="D45" s="21"/>
      <c r="E45" s="23" t="s">
        <v>39</v>
      </c>
      <c r="F45" s="21"/>
      <c r="G45" s="21"/>
      <c r="H45" s="21"/>
      <c r="I45" s="21"/>
    </row>
    <row r="46">
      <c r="A46" s="21" t="s">
        <v>88</v>
      </c>
      <c r="B46" s="21"/>
      <c r="C46" s="21"/>
      <c r="D46" s="21"/>
      <c r="E46" s="29" t="s">
        <v>130</v>
      </c>
      <c r="F46" s="21"/>
      <c r="G46" s="21"/>
      <c r="H46" s="21"/>
      <c r="I46" s="21"/>
    </row>
    <row r="47" ht="42.75">
      <c r="A47" s="21" t="s">
        <v>43</v>
      </c>
      <c r="B47" s="21"/>
      <c r="C47" s="21"/>
      <c r="D47" s="21"/>
      <c r="E47" s="23" t="s">
        <v>131</v>
      </c>
      <c r="F47" s="21"/>
      <c r="G47" s="21"/>
      <c r="H47" s="21"/>
      <c r="I47" s="21"/>
    </row>
    <row r="48">
      <c r="A48" s="21" t="s">
        <v>37</v>
      </c>
      <c r="B48" s="21">
        <v>9</v>
      </c>
      <c r="C48" s="22" t="s">
        <v>132</v>
      </c>
      <c r="D48" s="21" t="s">
        <v>39</v>
      </c>
      <c r="E48" s="23" t="s">
        <v>133</v>
      </c>
      <c r="F48" s="24" t="s">
        <v>134</v>
      </c>
      <c r="G48" s="25">
        <v>15</v>
      </c>
      <c r="H48" s="26">
        <v>0</v>
      </c>
      <c r="I48" s="27">
        <f>ROUND(G48*H48,P4)</f>
        <v>0</v>
      </c>
      <c r="O48" s="28">
        <f>I48*0.21</f>
        <v>0</v>
      </c>
      <c r="P48">
        <v>3</v>
      </c>
    </row>
    <row r="49" ht="71.25">
      <c r="A49" s="21" t="s">
        <v>42</v>
      </c>
      <c r="B49" s="21"/>
      <c r="C49" s="21"/>
      <c r="D49" s="21"/>
      <c r="E49" s="23" t="s">
        <v>135</v>
      </c>
      <c r="F49" s="21"/>
      <c r="G49" s="21"/>
      <c r="H49" s="21"/>
      <c r="I49" s="21"/>
    </row>
    <row r="50">
      <c r="A50" s="21" t="s">
        <v>88</v>
      </c>
      <c r="B50" s="21"/>
      <c r="C50" s="21"/>
      <c r="D50" s="21"/>
      <c r="E50" s="29" t="s">
        <v>136</v>
      </c>
      <c r="F50" s="21"/>
      <c r="G50" s="21"/>
      <c r="H50" s="21"/>
      <c r="I50" s="21"/>
    </row>
    <row r="51" ht="42.75">
      <c r="A51" s="21" t="s">
        <v>43</v>
      </c>
      <c r="B51" s="21"/>
      <c r="C51" s="21"/>
      <c r="D51" s="21"/>
      <c r="E51" s="23" t="s">
        <v>137</v>
      </c>
      <c r="F51" s="21"/>
      <c r="G51" s="21"/>
      <c r="H51" s="21"/>
      <c r="I51" s="21"/>
    </row>
    <row r="52">
      <c r="A52" s="21" t="s">
        <v>37</v>
      </c>
      <c r="B52" s="21">
        <v>10</v>
      </c>
      <c r="C52" s="22" t="s">
        <v>138</v>
      </c>
      <c r="D52" s="21" t="s">
        <v>39</v>
      </c>
      <c r="E52" s="23" t="s">
        <v>139</v>
      </c>
      <c r="F52" s="24" t="s">
        <v>118</v>
      </c>
      <c r="G52" s="25">
        <v>86.358999999999995</v>
      </c>
      <c r="H52" s="26">
        <v>0</v>
      </c>
      <c r="I52" s="27">
        <f>ROUND(G52*H52,P4)</f>
        <v>0</v>
      </c>
      <c r="O52" s="28">
        <f>I52*0.21</f>
        <v>0</v>
      </c>
      <c r="P52">
        <v>3</v>
      </c>
    </row>
    <row r="53">
      <c r="A53" s="21" t="s">
        <v>42</v>
      </c>
      <c r="B53" s="21"/>
      <c r="C53" s="21"/>
      <c r="D53" s="21"/>
      <c r="E53" s="23" t="s">
        <v>140</v>
      </c>
      <c r="F53" s="21"/>
      <c r="G53" s="21"/>
      <c r="H53" s="21"/>
      <c r="I53" s="21"/>
    </row>
    <row r="54">
      <c r="A54" s="21" t="s">
        <v>88</v>
      </c>
      <c r="B54" s="21"/>
      <c r="C54" s="21"/>
      <c r="D54" s="21"/>
      <c r="E54" s="29" t="s">
        <v>141</v>
      </c>
      <c r="F54" s="21"/>
      <c r="G54" s="21"/>
      <c r="H54" s="21"/>
      <c r="I54" s="21"/>
    </row>
    <row r="55">
      <c r="A55" s="21" t="s">
        <v>88</v>
      </c>
      <c r="B55" s="21"/>
      <c r="C55" s="21"/>
      <c r="D55" s="21"/>
      <c r="E55" s="29" t="s">
        <v>142</v>
      </c>
      <c r="F55" s="21"/>
      <c r="G55" s="21"/>
      <c r="H55" s="21"/>
      <c r="I55" s="21"/>
    </row>
    <row r="56">
      <c r="A56" s="21" t="s">
        <v>88</v>
      </c>
      <c r="B56" s="21"/>
      <c r="C56" s="21"/>
      <c r="D56" s="21"/>
      <c r="E56" s="29" t="s">
        <v>143</v>
      </c>
      <c r="F56" s="21"/>
      <c r="G56" s="21"/>
      <c r="H56" s="21"/>
      <c r="I56" s="21"/>
    </row>
    <row r="57" ht="409.5">
      <c r="A57" s="21" t="s">
        <v>43</v>
      </c>
      <c r="B57" s="21"/>
      <c r="C57" s="21"/>
      <c r="D57" s="21"/>
      <c r="E57" s="23" t="s">
        <v>144</v>
      </c>
      <c r="F57" s="21"/>
      <c r="G57" s="21"/>
      <c r="H57" s="21"/>
      <c r="I57" s="21"/>
    </row>
    <row r="58">
      <c r="A58" s="21" t="s">
        <v>37</v>
      </c>
      <c r="B58" s="21">
        <v>11</v>
      </c>
      <c r="C58" s="22" t="s">
        <v>145</v>
      </c>
      <c r="D58" s="21" t="s">
        <v>39</v>
      </c>
      <c r="E58" s="23" t="s">
        <v>146</v>
      </c>
      <c r="F58" s="24" t="s">
        <v>118</v>
      </c>
      <c r="G58" s="25">
        <v>6.4119999999999999</v>
      </c>
      <c r="H58" s="26">
        <v>0</v>
      </c>
      <c r="I58" s="27">
        <f>ROUND(G58*H58,P4)</f>
        <v>0</v>
      </c>
      <c r="O58" s="28">
        <f>I58*0.21</f>
        <v>0</v>
      </c>
      <c r="P58">
        <v>3</v>
      </c>
    </row>
    <row r="59" ht="28.5">
      <c r="A59" s="21" t="s">
        <v>42</v>
      </c>
      <c r="B59" s="21"/>
      <c r="C59" s="21"/>
      <c r="D59" s="21"/>
      <c r="E59" s="23" t="s">
        <v>147</v>
      </c>
      <c r="F59" s="21"/>
      <c r="G59" s="21"/>
      <c r="H59" s="21"/>
      <c r="I59" s="21"/>
    </row>
    <row r="60">
      <c r="A60" s="21" t="s">
        <v>88</v>
      </c>
      <c r="B60" s="21"/>
      <c r="C60" s="21"/>
      <c r="D60" s="21"/>
      <c r="E60" s="29" t="s">
        <v>148</v>
      </c>
      <c r="F60" s="21"/>
      <c r="G60" s="21"/>
      <c r="H60" s="21"/>
      <c r="I60" s="21"/>
    </row>
    <row r="61">
      <c r="A61" s="21" t="s">
        <v>88</v>
      </c>
      <c r="B61" s="21"/>
      <c r="C61" s="21"/>
      <c r="D61" s="21"/>
      <c r="E61" s="29" t="s">
        <v>149</v>
      </c>
      <c r="F61" s="21"/>
      <c r="G61" s="21"/>
      <c r="H61" s="21"/>
      <c r="I61" s="21"/>
    </row>
    <row r="62">
      <c r="A62" s="21" t="s">
        <v>88</v>
      </c>
      <c r="B62" s="21"/>
      <c r="C62" s="21"/>
      <c r="D62" s="21"/>
      <c r="E62" s="29" t="s">
        <v>150</v>
      </c>
      <c r="F62" s="21"/>
      <c r="G62" s="21"/>
      <c r="H62" s="21"/>
      <c r="I62" s="21"/>
    </row>
    <row r="63" ht="85.5">
      <c r="A63" s="21" t="s">
        <v>43</v>
      </c>
      <c r="B63" s="21"/>
      <c r="C63" s="21"/>
      <c r="D63" s="21"/>
      <c r="E63" s="23" t="s">
        <v>151</v>
      </c>
      <c r="F63" s="21"/>
      <c r="G63" s="21"/>
      <c r="H63" s="21"/>
      <c r="I63" s="21"/>
    </row>
    <row r="64">
      <c r="A64" s="21" t="s">
        <v>37</v>
      </c>
      <c r="B64" s="21">
        <v>12</v>
      </c>
      <c r="C64" s="22" t="s">
        <v>152</v>
      </c>
      <c r="D64" s="21" t="s">
        <v>39</v>
      </c>
      <c r="E64" s="23" t="s">
        <v>153</v>
      </c>
      <c r="F64" s="24" t="s">
        <v>118</v>
      </c>
      <c r="G64" s="25">
        <v>3.1880000000000002</v>
      </c>
      <c r="H64" s="26">
        <v>0</v>
      </c>
      <c r="I64" s="27">
        <f>ROUND(G64*H64,P4)</f>
        <v>0</v>
      </c>
      <c r="O64" s="28">
        <f>I64*0.21</f>
        <v>0</v>
      </c>
      <c r="P64">
        <v>3</v>
      </c>
    </row>
    <row r="65">
      <c r="A65" s="21" t="s">
        <v>42</v>
      </c>
      <c r="B65" s="21"/>
      <c r="C65" s="21"/>
      <c r="D65" s="21"/>
      <c r="E65" s="23" t="s">
        <v>39</v>
      </c>
      <c r="F65" s="21"/>
      <c r="G65" s="21"/>
      <c r="H65" s="21"/>
      <c r="I65" s="21"/>
    </row>
    <row r="66">
      <c r="A66" s="21" t="s">
        <v>88</v>
      </c>
      <c r="B66" s="21"/>
      <c r="C66" s="21"/>
      <c r="D66" s="21"/>
      <c r="E66" s="29" t="s">
        <v>154</v>
      </c>
      <c r="F66" s="21"/>
      <c r="G66" s="21"/>
      <c r="H66" s="21"/>
      <c r="I66" s="21"/>
    </row>
    <row r="67" ht="299.25">
      <c r="A67" s="21" t="s">
        <v>43</v>
      </c>
      <c r="B67" s="21"/>
      <c r="C67" s="21"/>
      <c r="D67" s="21"/>
      <c r="E67" s="23" t="s">
        <v>155</v>
      </c>
      <c r="F67" s="21"/>
      <c r="G67" s="21"/>
      <c r="H67" s="21"/>
      <c r="I67" s="21"/>
    </row>
    <row r="68">
      <c r="A68" s="18" t="s">
        <v>34</v>
      </c>
      <c r="B68" s="18"/>
      <c r="C68" s="19" t="s">
        <v>156</v>
      </c>
      <c r="D68" s="18"/>
      <c r="E68" s="18" t="s">
        <v>157</v>
      </c>
      <c r="F68" s="18"/>
      <c r="G68" s="18"/>
      <c r="H68" s="18"/>
      <c r="I68" s="20">
        <f>SUMIFS(I69:I93,A69:A93,"P")</f>
        <v>0</v>
      </c>
    </row>
    <row r="69">
      <c r="A69" s="21" t="s">
        <v>37</v>
      </c>
      <c r="B69" s="21">
        <v>13</v>
      </c>
      <c r="C69" s="22" t="s">
        <v>158</v>
      </c>
      <c r="D69" s="21" t="s">
        <v>39</v>
      </c>
      <c r="E69" s="23" t="s">
        <v>159</v>
      </c>
      <c r="F69" s="24" t="s">
        <v>75</v>
      </c>
      <c r="G69" s="25">
        <v>1</v>
      </c>
      <c r="H69" s="26">
        <v>0</v>
      </c>
      <c r="I69" s="27">
        <f>ROUND(G69*H69,P4)</f>
        <v>0</v>
      </c>
      <c r="O69" s="28">
        <f>I69*0.21</f>
        <v>0</v>
      </c>
      <c r="P69">
        <v>3</v>
      </c>
    </row>
    <row r="70">
      <c r="A70" s="21" t="s">
        <v>42</v>
      </c>
      <c r="B70" s="21"/>
      <c r="C70" s="21"/>
      <c r="D70" s="21"/>
      <c r="E70" s="23"/>
      <c r="F70" s="21"/>
      <c r="G70" s="21"/>
      <c r="H70" s="21"/>
      <c r="I70" s="21"/>
    </row>
    <row r="71">
      <c r="A71" s="21" t="s">
        <v>88</v>
      </c>
      <c r="B71" s="21"/>
      <c r="C71" s="21"/>
      <c r="D71" s="21"/>
      <c r="E71" s="29" t="s">
        <v>160</v>
      </c>
      <c r="F71" s="21"/>
      <c r="G71" s="21"/>
      <c r="H71" s="21"/>
      <c r="I71" s="21"/>
    </row>
    <row r="72" ht="28.5">
      <c r="A72" s="21" t="s">
        <v>43</v>
      </c>
      <c r="B72" s="21"/>
      <c r="C72" s="21"/>
      <c r="D72" s="21"/>
      <c r="E72" s="23" t="s">
        <v>161</v>
      </c>
      <c r="F72" s="21"/>
      <c r="G72" s="21"/>
      <c r="H72" s="21"/>
      <c r="I72" s="21"/>
    </row>
    <row r="73">
      <c r="A73" s="21" t="s">
        <v>37</v>
      </c>
      <c r="B73" s="21">
        <v>14</v>
      </c>
      <c r="C73" s="22" t="s">
        <v>162</v>
      </c>
      <c r="D73" s="21" t="s">
        <v>39</v>
      </c>
      <c r="E73" s="23" t="s">
        <v>163</v>
      </c>
      <c r="F73" s="24" t="s">
        <v>134</v>
      </c>
      <c r="G73" s="25">
        <v>3.1000000000000001</v>
      </c>
      <c r="H73" s="26">
        <v>0</v>
      </c>
      <c r="I73" s="27">
        <f>ROUND(G73*H73,P4)</f>
        <v>0</v>
      </c>
      <c r="O73" s="28">
        <f>I73*0.21</f>
        <v>0</v>
      </c>
      <c r="P73">
        <v>3</v>
      </c>
    </row>
    <row r="74" ht="28.5">
      <c r="A74" s="21" t="s">
        <v>42</v>
      </c>
      <c r="B74" s="21"/>
      <c r="C74" s="21"/>
      <c r="D74" s="21"/>
      <c r="E74" s="23" t="s">
        <v>164</v>
      </c>
      <c r="F74" s="21"/>
      <c r="G74" s="21"/>
      <c r="H74" s="21"/>
      <c r="I74" s="21"/>
    </row>
    <row r="75">
      <c r="A75" s="21" t="s">
        <v>88</v>
      </c>
      <c r="B75" s="21"/>
      <c r="C75" s="21"/>
      <c r="D75" s="21"/>
      <c r="E75" s="29" t="s">
        <v>165</v>
      </c>
      <c r="F75" s="21"/>
      <c r="G75" s="21"/>
      <c r="H75" s="21"/>
      <c r="I75" s="21"/>
    </row>
    <row r="76" ht="28.5">
      <c r="A76" s="21" t="s">
        <v>43</v>
      </c>
      <c r="B76" s="21"/>
      <c r="C76" s="21"/>
      <c r="D76" s="21"/>
      <c r="E76" s="23" t="s">
        <v>166</v>
      </c>
      <c r="F76" s="21"/>
      <c r="G76" s="21"/>
      <c r="H76" s="21"/>
      <c r="I76" s="21"/>
    </row>
    <row r="77">
      <c r="A77" s="21" t="s">
        <v>37</v>
      </c>
      <c r="B77" s="21">
        <v>15</v>
      </c>
      <c r="C77" s="22" t="s">
        <v>167</v>
      </c>
      <c r="D77" s="21" t="s">
        <v>39</v>
      </c>
      <c r="E77" s="23" t="s">
        <v>168</v>
      </c>
      <c r="F77" s="24" t="s">
        <v>118</v>
      </c>
      <c r="G77" s="25">
        <v>2.6040000000000001</v>
      </c>
      <c r="H77" s="26">
        <v>0</v>
      </c>
      <c r="I77" s="27">
        <f>ROUND(G77*H77,P4)</f>
        <v>0</v>
      </c>
      <c r="O77" s="28">
        <f>I77*0.21</f>
        <v>0</v>
      </c>
      <c r="P77">
        <v>3</v>
      </c>
    </row>
    <row r="78">
      <c r="A78" s="21" t="s">
        <v>42</v>
      </c>
      <c r="B78" s="21"/>
      <c r="C78" s="21"/>
      <c r="D78" s="21"/>
      <c r="E78" s="23"/>
      <c r="F78" s="21"/>
      <c r="G78" s="21"/>
      <c r="H78" s="21"/>
      <c r="I78" s="21"/>
    </row>
    <row r="79">
      <c r="A79" s="21" t="s">
        <v>88</v>
      </c>
      <c r="B79" s="21"/>
      <c r="C79" s="21"/>
      <c r="D79" s="21"/>
      <c r="E79" s="29" t="s">
        <v>169</v>
      </c>
      <c r="F79" s="21"/>
      <c r="G79" s="21"/>
      <c r="H79" s="21"/>
      <c r="I79" s="21"/>
    </row>
    <row r="80" ht="142.5">
      <c r="A80" s="21" t="s">
        <v>43</v>
      </c>
      <c r="B80" s="21"/>
      <c r="C80" s="21"/>
      <c r="D80" s="21"/>
      <c r="E80" s="23" t="s">
        <v>170</v>
      </c>
      <c r="F80" s="21"/>
      <c r="G80" s="21"/>
      <c r="H80" s="21"/>
      <c r="I80" s="21"/>
    </row>
    <row r="81">
      <c r="A81" s="21" t="s">
        <v>37</v>
      </c>
      <c r="B81" s="21">
        <v>16</v>
      </c>
      <c r="C81" s="22" t="s">
        <v>171</v>
      </c>
      <c r="D81" s="21" t="s">
        <v>39</v>
      </c>
      <c r="E81" s="23" t="s">
        <v>172</v>
      </c>
      <c r="F81" s="24" t="s">
        <v>118</v>
      </c>
      <c r="G81" s="25">
        <v>4.8360000000000003</v>
      </c>
      <c r="H81" s="26">
        <v>0</v>
      </c>
      <c r="I81" s="27">
        <f>ROUND(G81*H81,P4)</f>
        <v>0</v>
      </c>
      <c r="O81" s="28">
        <f>I81*0.21</f>
        <v>0</v>
      </c>
      <c r="P81">
        <v>3</v>
      </c>
    </row>
    <row r="82">
      <c r="A82" s="21" t="s">
        <v>42</v>
      </c>
      <c r="B82" s="21"/>
      <c r="C82" s="21"/>
      <c r="D82" s="21"/>
      <c r="E82" s="23"/>
      <c r="F82" s="21"/>
      <c r="G82" s="21"/>
      <c r="H82" s="21"/>
      <c r="I82" s="21"/>
    </row>
    <row r="83">
      <c r="A83" s="21" t="s">
        <v>88</v>
      </c>
      <c r="B83" s="21"/>
      <c r="C83" s="21"/>
      <c r="D83" s="21"/>
      <c r="E83" s="29" t="s">
        <v>173</v>
      </c>
      <c r="F83" s="21"/>
      <c r="G83" s="21"/>
      <c r="H83" s="21"/>
      <c r="I83" s="21"/>
    </row>
    <row r="84">
      <c r="A84" s="21" t="s">
        <v>88</v>
      </c>
      <c r="B84" s="21"/>
      <c r="C84" s="21"/>
      <c r="D84" s="21"/>
      <c r="E84" s="29" t="s">
        <v>174</v>
      </c>
      <c r="F84" s="21"/>
      <c r="G84" s="21"/>
      <c r="H84" s="21"/>
      <c r="I84" s="21"/>
    </row>
    <row r="85">
      <c r="A85" s="21" t="s">
        <v>88</v>
      </c>
      <c r="B85" s="21"/>
      <c r="C85" s="21"/>
      <c r="D85" s="21"/>
      <c r="E85" s="29" t="s">
        <v>175</v>
      </c>
      <c r="F85" s="21"/>
      <c r="G85" s="21"/>
      <c r="H85" s="21"/>
      <c r="I85" s="21"/>
    </row>
    <row r="86" ht="142.5">
      <c r="A86" s="21" t="s">
        <v>43</v>
      </c>
      <c r="B86" s="21"/>
      <c r="C86" s="21"/>
      <c r="D86" s="21"/>
      <c r="E86" s="23" t="s">
        <v>170</v>
      </c>
      <c r="F86" s="21"/>
      <c r="G86" s="21"/>
      <c r="H86" s="21"/>
      <c r="I86" s="21"/>
    </row>
    <row r="87">
      <c r="A87" s="21" t="s">
        <v>37</v>
      </c>
      <c r="B87" s="21">
        <v>17</v>
      </c>
      <c r="C87" s="22" t="s">
        <v>176</v>
      </c>
      <c r="D87" s="21" t="s">
        <v>39</v>
      </c>
      <c r="E87" s="23" t="s">
        <v>177</v>
      </c>
      <c r="F87" s="24" t="s">
        <v>94</v>
      </c>
      <c r="G87" s="25">
        <v>1.1140000000000001</v>
      </c>
      <c r="H87" s="26">
        <v>0</v>
      </c>
      <c r="I87" s="27">
        <f>ROUND(G87*H87,P4)</f>
        <v>0</v>
      </c>
      <c r="O87" s="28">
        <f>I87*0.21</f>
        <v>0</v>
      </c>
      <c r="P87">
        <v>3</v>
      </c>
    </row>
    <row r="88">
      <c r="A88" s="21" t="s">
        <v>42</v>
      </c>
      <c r="B88" s="21"/>
      <c r="C88" s="21"/>
      <c r="D88" s="21"/>
      <c r="E88" s="23" t="s">
        <v>178</v>
      </c>
      <c r="F88" s="21"/>
      <c r="G88" s="21"/>
      <c r="H88" s="21"/>
      <c r="I88" s="21"/>
    </row>
    <row r="89">
      <c r="A89" s="21" t="s">
        <v>88</v>
      </c>
      <c r="B89" s="21"/>
      <c r="C89" s="21"/>
      <c r="D89" s="21"/>
      <c r="E89" s="29" t="s">
        <v>179</v>
      </c>
      <c r="F89" s="21"/>
      <c r="G89" s="21"/>
      <c r="H89" s="21"/>
      <c r="I89" s="21"/>
    </row>
    <row r="90">
      <c r="A90" s="21" t="s">
        <v>88</v>
      </c>
      <c r="B90" s="21"/>
      <c r="C90" s="21"/>
      <c r="D90" s="21"/>
      <c r="E90" s="29" t="s">
        <v>180</v>
      </c>
      <c r="F90" s="21"/>
      <c r="G90" s="21"/>
      <c r="H90" s="21"/>
      <c r="I90" s="21"/>
    </row>
    <row r="91">
      <c r="A91" s="21" t="s">
        <v>88</v>
      </c>
      <c r="B91" s="21"/>
      <c r="C91" s="21"/>
      <c r="D91" s="21"/>
      <c r="E91" s="29" t="s">
        <v>181</v>
      </c>
      <c r="F91" s="21"/>
      <c r="G91" s="21"/>
      <c r="H91" s="21"/>
      <c r="I91" s="21"/>
    </row>
    <row r="92">
      <c r="A92" s="21" t="s">
        <v>88</v>
      </c>
      <c r="B92" s="21"/>
      <c r="C92" s="21"/>
      <c r="D92" s="21"/>
      <c r="E92" s="29" t="s">
        <v>182</v>
      </c>
      <c r="F92" s="21"/>
      <c r="G92" s="21"/>
      <c r="H92" s="21"/>
      <c r="I92" s="21"/>
    </row>
    <row r="93" ht="128.25">
      <c r="A93" s="21" t="s">
        <v>43</v>
      </c>
      <c r="B93" s="21"/>
      <c r="C93" s="21"/>
      <c r="D93" s="21"/>
      <c r="E93" s="23" t="s">
        <v>183</v>
      </c>
      <c r="F93" s="21"/>
      <c r="G93" s="21"/>
      <c r="H93" s="21"/>
      <c r="I93" s="21"/>
    </row>
  </sheetData>
  <sheetProtection sheet="1" objects="1" scenarios="1" spinCount="100000" saltValue="XEBU1Vitlm/of/h7LSuhAXnmDxdnif6MwyHdqpGp81S8XprLNSnGsxhendUMuYXSoxZjD9wWZvvyDr00SsGZMQ==" hashValue="iTl1Xhfud9pV0xxJwTaOcYdeTXw2ZlqipXIx8TYS4xKoQ2nikO/M2NBrKmPNw7osQ3zj9czCJ5u6QOEFeimlPQ==" algorithmName="SHA-512" password="CC05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17</v>
      </c>
      <c r="F2" s="3"/>
      <c r="G2" s="3"/>
      <c r="H2" s="3"/>
      <c r="I2" s="3"/>
    </row>
    <row r="3">
      <c r="A3" t="s">
        <v>18</v>
      </c>
      <c r="B3" s="13" t="s">
        <v>19</v>
      </c>
      <c r="C3" s="14" t="s">
        <v>20</v>
      </c>
      <c r="D3" s="15"/>
      <c r="E3" s="13" t="s">
        <v>21</v>
      </c>
      <c r="F3" s="3"/>
      <c r="G3" s="3"/>
      <c r="H3" s="16" t="s">
        <v>15</v>
      </c>
      <c r="I3" s="17">
        <f>SUMIFS(I8:I233,A8:A233,"SD")</f>
        <v>0</v>
      </c>
      <c r="O3">
        <v>0</v>
      </c>
      <c r="P3">
        <v>2</v>
      </c>
    </row>
    <row r="4">
      <c r="A4" t="s">
        <v>22</v>
      </c>
      <c r="B4" s="13" t="s">
        <v>23</v>
      </c>
      <c r="C4" s="14" t="s">
        <v>15</v>
      </c>
      <c r="D4" s="15"/>
      <c r="E4" s="13" t="s">
        <v>16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24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32</v>
      </c>
      <c r="I6" s="7" t="s">
        <v>33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34</v>
      </c>
      <c r="B8" s="18"/>
      <c r="C8" s="19" t="s">
        <v>92</v>
      </c>
      <c r="D8" s="18"/>
      <c r="E8" s="18" t="s">
        <v>115</v>
      </c>
      <c r="F8" s="18"/>
      <c r="G8" s="18"/>
      <c r="H8" s="18"/>
      <c r="I8" s="20">
        <f>SUMIFS(I9:I21,A9:A21,"P")</f>
        <v>0</v>
      </c>
    </row>
    <row r="9">
      <c r="A9" s="21" t="s">
        <v>37</v>
      </c>
      <c r="B9" s="21">
        <v>1</v>
      </c>
      <c r="C9" s="22" t="s">
        <v>184</v>
      </c>
      <c r="D9" s="21" t="s">
        <v>39</v>
      </c>
      <c r="E9" s="23" t="s">
        <v>185</v>
      </c>
      <c r="F9" s="24" t="s">
        <v>118</v>
      </c>
      <c r="G9" s="25">
        <v>37.145000000000003</v>
      </c>
      <c r="H9" s="26">
        <v>0</v>
      </c>
      <c r="I9" s="27">
        <f>ROUND(G9*H9,P4)</f>
        <v>0</v>
      </c>
      <c r="O9" s="28">
        <f>I9*0.21</f>
        <v>0</v>
      </c>
      <c r="P9">
        <v>3</v>
      </c>
    </row>
    <row r="10" ht="42.75">
      <c r="A10" s="21" t="s">
        <v>42</v>
      </c>
      <c r="B10" s="21"/>
      <c r="C10" s="21"/>
      <c r="D10" s="21"/>
      <c r="E10" s="23" t="s">
        <v>186</v>
      </c>
      <c r="F10" s="21"/>
      <c r="G10" s="21"/>
      <c r="H10" s="21"/>
      <c r="I10" s="21"/>
    </row>
    <row r="11">
      <c r="A11" s="21" t="s">
        <v>88</v>
      </c>
      <c r="B11" s="21"/>
      <c r="C11" s="21"/>
      <c r="D11" s="21"/>
      <c r="E11" s="29" t="s">
        <v>187</v>
      </c>
      <c r="F11" s="21"/>
      <c r="G11" s="21"/>
      <c r="H11" s="21"/>
      <c r="I11" s="21"/>
    </row>
    <row r="12">
      <c r="A12" s="21" t="s">
        <v>88</v>
      </c>
      <c r="B12" s="21"/>
      <c r="C12" s="21"/>
      <c r="D12" s="21"/>
      <c r="E12" s="29" t="s">
        <v>188</v>
      </c>
      <c r="F12" s="21"/>
      <c r="G12" s="21"/>
      <c r="H12" s="21"/>
      <c r="I12" s="21"/>
    </row>
    <row r="13" ht="285">
      <c r="A13" s="21" t="s">
        <v>43</v>
      </c>
      <c r="B13" s="21"/>
      <c r="C13" s="21"/>
      <c r="D13" s="21"/>
      <c r="E13" s="23" t="s">
        <v>189</v>
      </c>
      <c r="F13" s="21"/>
      <c r="G13" s="21"/>
      <c r="H13" s="21"/>
      <c r="I13" s="21"/>
    </row>
    <row r="14">
      <c r="A14" s="21" t="s">
        <v>37</v>
      </c>
      <c r="B14" s="21">
        <v>2</v>
      </c>
      <c r="C14" s="22" t="s">
        <v>190</v>
      </c>
      <c r="D14" s="21"/>
      <c r="E14" s="23" t="s">
        <v>191</v>
      </c>
      <c r="F14" s="24" t="s">
        <v>108</v>
      </c>
      <c r="G14" s="25">
        <v>82.900000000000006</v>
      </c>
      <c r="H14" s="26">
        <v>0</v>
      </c>
      <c r="I14" s="27">
        <f>ROUND(G14*H14,P4)</f>
        <v>0</v>
      </c>
      <c r="O14" s="28">
        <f>I14*0.21</f>
        <v>0</v>
      </c>
      <c r="P14">
        <v>3</v>
      </c>
    </row>
    <row r="15">
      <c r="A15" s="21" t="s">
        <v>42</v>
      </c>
      <c r="B15" s="21"/>
      <c r="C15" s="21"/>
      <c r="D15" s="21"/>
      <c r="E15" s="23" t="s">
        <v>39</v>
      </c>
      <c r="F15" s="21"/>
      <c r="G15" s="21"/>
      <c r="H15" s="21"/>
      <c r="I15" s="21"/>
    </row>
    <row r="16">
      <c r="A16" s="21" t="s">
        <v>88</v>
      </c>
      <c r="B16" s="21"/>
      <c r="C16" s="21"/>
      <c r="D16" s="21"/>
      <c r="E16" s="29" t="s">
        <v>192</v>
      </c>
      <c r="F16" s="21"/>
      <c r="G16" s="21"/>
      <c r="H16" s="21"/>
      <c r="I16" s="21"/>
    </row>
    <row r="17" ht="28.5">
      <c r="A17" s="21" t="s">
        <v>43</v>
      </c>
      <c r="B17" s="21"/>
      <c r="C17" s="21"/>
      <c r="D17" s="21"/>
      <c r="E17" s="23" t="s">
        <v>193</v>
      </c>
      <c r="F17" s="21"/>
      <c r="G17" s="21"/>
      <c r="H17" s="21"/>
      <c r="I17" s="21"/>
    </row>
    <row r="18">
      <c r="A18" s="21" t="s">
        <v>37</v>
      </c>
      <c r="B18" s="21">
        <v>3</v>
      </c>
      <c r="C18" s="22" t="s">
        <v>194</v>
      </c>
      <c r="D18" s="21" t="s">
        <v>39</v>
      </c>
      <c r="E18" s="23" t="s">
        <v>195</v>
      </c>
      <c r="F18" s="24" t="s">
        <v>108</v>
      </c>
      <c r="G18" s="25">
        <v>82.900000000000006</v>
      </c>
      <c r="H18" s="26">
        <v>0</v>
      </c>
      <c r="I18" s="27">
        <f>ROUND(G18*H18,P4)</f>
        <v>0</v>
      </c>
      <c r="O18" s="28">
        <f>I18*0.21</f>
        <v>0</v>
      </c>
      <c r="P18">
        <v>3</v>
      </c>
    </row>
    <row r="19">
      <c r="A19" s="21" t="s">
        <v>42</v>
      </c>
      <c r="B19" s="21"/>
      <c r="C19" s="21"/>
      <c r="D19" s="21"/>
      <c r="E19" s="23"/>
      <c r="F19" s="21"/>
      <c r="G19" s="21"/>
      <c r="H19" s="21"/>
      <c r="I19" s="21"/>
    </row>
    <row r="20">
      <c r="A20" s="21" t="s">
        <v>88</v>
      </c>
      <c r="B20" s="21"/>
      <c r="C20" s="21"/>
      <c r="D20" s="21"/>
      <c r="E20" s="29" t="s">
        <v>196</v>
      </c>
      <c r="F20" s="21"/>
      <c r="G20" s="21"/>
      <c r="H20" s="21"/>
      <c r="I20" s="21"/>
    </row>
    <row r="21" ht="28.5">
      <c r="A21" s="21" t="s">
        <v>43</v>
      </c>
      <c r="B21" s="21"/>
      <c r="C21" s="21"/>
      <c r="D21" s="21"/>
      <c r="E21" s="23" t="s">
        <v>197</v>
      </c>
      <c r="F21" s="21"/>
      <c r="G21" s="21"/>
      <c r="H21" s="21"/>
      <c r="I21" s="21"/>
    </row>
    <row r="22">
      <c r="A22" s="18" t="s">
        <v>34</v>
      </c>
      <c r="B22" s="18"/>
      <c r="C22" s="19" t="s">
        <v>97</v>
      </c>
      <c r="D22" s="18"/>
      <c r="E22" s="18" t="s">
        <v>198</v>
      </c>
      <c r="F22" s="18"/>
      <c r="G22" s="18"/>
      <c r="H22" s="18"/>
      <c r="I22" s="20">
        <f>SUMIFS(I23:I50,A23:A50,"P")</f>
        <v>0</v>
      </c>
    </row>
    <row r="23">
      <c r="A23" s="21" t="s">
        <v>37</v>
      </c>
      <c r="B23" s="21">
        <v>4</v>
      </c>
      <c r="C23" s="22" t="s">
        <v>199</v>
      </c>
      <c r="D23" s="21" t="s">
        <v>39</v>
      </c>
      <c r="E23" s="23" t="s">
        <v>200</v>
      </c>
      <c r="F23" s="24" t="s">
        <v>118</v>
      </c>
      <c r="G23" s="25">
        <v>0.58299999999999996</v>
      </c>
      <c r="H23" s="26">
        <v>0</v>
      </c>
      <c r="I23" s="27">
        <f>ROUND(G23*H23,P4)</f>
        <v>0</v>
      </c>
      <c r="O23" s="28">
        <f>I23*0.21</f>
        <v>0</v>
      </c>
      <c r="P23">
        <v>3</v>
      </c>
    </row>
    <row r="24">
      <c r="A24" s="21" t="s">
        <v>42</v>
      </c>
      <c r="B24" s="21"/>
      <c r="C24" s="21"/>
      <c r="D24" s="21"/>
      <c r="E24" s="23" t="s">
        <v>201</v>
      </c>
      <c r="F24" s="21"/>
      <c r="G24" s="21"/>
      <c r="H24" s="21"/>
      <c r="I24" s="21"/>
    </row>
    <row r="25">
      <c r="A25" s="21" t="s">
        <v>88</v>
      </c>
      <c r="B25" s="21"/>
      <c r="C25" s="21"/>
      <c r="D25" s="21"/>
      <c r="E25" s="29" t="s">
        <v>202</v>
      </c>
      <c r="F25" s="21"/>
      <c r="G25" s="21"/>
      <c r="H25" s="21"/>
      <c r="I25" s="21"/>
    </row>
    <row r="26" ht="71.25">
      <c r="A26" s="21" t="s">
        <v>43</v>
      </c>
      <c r="B26" s="21"/>
      <c r="C26" s="21"/>
      <c r="D26" s="21"/>
      <c r="E26" s="23" t="s">
        <v>203</v>
      </c>
      <c r="F26" s="21"/>
      <c r="G26" s="21"/>
      <c r="H26" s="21"/>
      <c r="I26" s="21"/>
    </row>
    <row r="27">
      <c r="A27" s="21" t="s">
        <v>37</v>
      </c>
      <c r="B27" s="21">
        <v>5</v>
      </c>
      <c r="C27" s="22" t="s">
        <v>204</v>
      </c>
      <c r="D27" s="21" t="s">
        <v>39</v>
      </c>
      <c r="E27" s="23" t="s">
        <v>205</v>
      </c>
      <c r="F27" s="24" t="s">
        <v>118</v>
      </c>
      <c r="G27" s="25">
        <v>0.017000000000000001</v>
      </c>
      <c r="H27" s="26">
        <v>0</v>
      </c>
      <c r="I27" s="27">
        <f>ROUND(G27*H27,P4)</f>
        <v>0</v>
      </c>
      <c r="O27" s="28">
        <f>I27*0.21</f>
        <v>0</v>
      </c>
      <c r="P27">
        <v>3</v>
      </c>
    </row>
    <row r="28">
      <c r="A28" s="21" t="s">
        <v>42</v>
      </c>
      <c r="B28" s="21"/>
      <c r="C28" s="21"/>
      <c r="D28" s="21"/>
      <c r="E28" s="23" t="s">
        <v>39</v>
      </c>
      <c r="F28" s="21"/>
      <c r="G28" s="21"/>
      <c r="H28" s="21"/>
      <c r="I28" s="21"/>
    </row>
    <row r="29">
      <c r="A29" s="21" t="s">
        <v>88</v>
      </c>
      <c r="B29" s="21"/>
      <c r="C29" s="21"/>
      <c r="D29" s="21"/>
      <c r="E29" s="29" t="s">
        <v>206</v>
      </c>
      <c r="F29" s="21"/>
      <c r="G29" s="21"/>
      <c r="H29" s="21"/>
      <c r="I29" s="21"/>
    </row>
    <row r="30" ht="71.25">
      <c r="A30" s="21" t="s">
        <v>43</v>
      </c>
      <c r="B30" s="21"/>
      <c r="C30" s="21"/>
      <c r="D30" s="21"/>
      <c r="E30" s="23" t="s">
        <v>203</v>
      </c>
      <c r="F30" s="21"/>
      <c r="G30" s="21"/>
      <c r="H30" s="21"/>
      <c r="I30" s="21"/>
    </row>
    <row r="31">
      <c r="A31" s="21" t="s">
        <v>37</v>
      </c>
      <c r="B31" s="21">
        <v>6</v>
      </c>
      <c r="C31" s="22" t="s">
        <v>207</v>
      </c>
      <c r="D31" s="21" t="s">
        <v>39</v>
      </c>
      <c r="E31" s="23" t="s">
        <v>208</v>
      </c>
      <c r="F31" s="24" t="s">
        <v>108</v>
      </c>
      <c r="G31" s="25">
        <v>23.760000000000002</v>
      </c>
      <c r="H31" s="26">
        <v>0</v>
      </c>
      <c r="I31" s="27">
        <f>ROUND(G31*H31,P4)</f>
        <v>0</v>
      </c>
      <c r="O31" s="28">
        <f>I31*0.21</f>
        <v>0</v>
      </c>
      <c r="P31">
        <v>3</v>
      </c>
    </row>
    <row r="32">
      <c r="A32" s="21" t="s">
        <v>42</v>
      </c>
      <c r="B32" s="21"/>
      <c r="C32" s="21"/>
      <c r="D32" s="21"/>
      <c r="E32" s="23" t="s">
        <v>209</v>
      </c>
      <c r="F32" s="21"/>
      <c r="G32" s="21"/>
      <c r="H32" s="21"/>
      <c r="I32" s="21"/>
    </row>
    <row r="33">
      <c r="A33" s="21" t="s">
        <v>88</v>
      </c>
      <c r="B33" s="21"/>
      <c r="C33" s="21"/>
      <c r="D33" s="21"/>
      <c r="E33" s="29" t="s">
        <v>210</v>
      </c>
      <c r="F33" s="21"/>
      <c r="G33" s="21"/>
      <c r="H33" s="21"/>
      <c r="I33" s="21"/>
    </row>
    <row r="34" ht="114">
      <c r="A34" s="21" t="s">
        <v>43</v>
      </c>
      <c r="B34" s="21"/>
      <c r="C34" s="21"/>
      <c r="D34" s="21"/>
      <c r="E34" s="23" t="s">
        <v>211</v>
      </c>
      <c r="F34" s="21"/>
      <c r="G34" s="21"/>
      <c r="H34" s="21"/>
      <c r="I34" s="21"/>
    </row>
    <row r="35">
      <c r="A35" s="21" t="s">
        <v>37</v>
      </c>
      <c r="B35" s="21">
        <v>7</v>
      </c>
      <c r="C35" s="22" t="s">
        <v>212</v>
      </c>
      <c r="D35" s="21" t="s">
        <v>39</v>
      </c>
      <c r="E35" s="23" t="s">
        <v>213</v>
      </c>
      <c r="F35" s="24" t="s">
        <v>118</v>
      </c>
      <c r="G35" s="25">
        <v>12.545999999999999</v>
      </c>
      <c r="H35" s="26">
        <v>0</v>
      </c>
      <c r="I35" s="27">
        <f>ROUND(G35*H35,P4)</f>
        <v>0</v>
      </c>
      <c r="O35" s="28">
        <f>I35*0.21</f>
        <v>0</v>
      </c>
      <c r="P35">
        <v>3</v>
      </c>
    </row>
    <row r="36" ht="42.75">
      <c r="A36" s="21" t="s">
        <v>42</v>
      </c>
      <c r="B36" s="21"/>
      <c r="C36" s="21"/>
      <c r="D36" s="21"/>
      <c r="E36" s="23" t="s">
        <v>214</v>
      </c>
      <c r="F36" s="21"/>
      <c r="G36" s="21"/>
      <c r="H36" s="21"/>
      <c r="I36" s="21"/>
    </row>
    <row r="37">
      <c r="A37" s="21" t="s">
        <v>88</v>
      </c>
      <c r="B37" s="21"/>
      <c r="C37" s="21"/>
      <c r="D37" s="21"/>
      <c r="E37" s="29" t="s">
        <v>215</v>
      </c>
      <c r="F37" s="21"/>
      <c r="G37" s="21"/>
      <c r="H37" s="21"/>
      <c r="I37" s="21"/>
    </row>
    <row r="38" ht="57">
      <c r="A38" s="21" t="s">
        <v>43</v>
      </c>
      <c r="B38" s="21"/>
      <c r="C38" s="21"/>
      <c r="D38" s="21"/>
      <c r="E38" s="23" t="s">
        <v>216</v>
      </c>
      <c r="F38" s="21"/>
      <c r="G38" s="21"/>
      <c r="H38" s="21"/>
      <c r="I38" s="21"/>
    </row>
    <row r="39">
      <c r="A39" s="21" t="s">
        <v>37</v>
      </c>
      <c r="B39" s="21">
        <v>8</v>
      </c>
      <c r="C39" s="22" t="s">
        <v>217</v>
      </c>
      <c r="D39" s="21" t="s">
        <v>39</v>
      </c>
      <c r="E39" s="23" t="s">
        <v>218</v>
      </c>
      <c r="F39" s="24" t="s">
        <v>118</v>
      </c>
      <c r="G39" s="25">
        <v>3.0459999999999998</v>
      </c>
      <c r="H39" s="26">
        <v>0</v>
      </c>
      <c r="I39" s="27">
        <f>ROUND(G39*H39,P4)</f>
        <v>0</v>
      </c>
      <c r="O39" s="28">
        <f>I39*0.21</f>
        <v>0</v>
      </c>
      <c r="P39">
        <v>3</v>
      </c>
    </row>
    <row r="40">
      <c r="A40" s="21" t="s">
        <v>42</v>
      </c>
      <c r="B40" s="21"/>
      <c r="C40" s="21"/>
      <c r="D40" s="21"/>
      <c r="E40" s="23" t="s">
        <v>39</v>
      </c>
      <c r="F40" s="21"/>
      <c r="G40" s="21"/>
      <c r="H40" s="21"/>
      <c r="I40" s="21"/>
    </row>
    <row r="41">
      <c r="A41" s="21" t="s">
        <v>88</v>
      </c>
      <c r="B41" s="21"/>
      <c r="C41" s="21"/>
      <c r="D41" s="21"/>
      <c r="E41" s="29" t="s">
        <v>219</v>
      </c>
      <c r="F41" s="21"/>
      <c r="G41" s="21"/>
      <c r="H41" s="21"/>
      <c r="I41" s="21"/>
    </row>
    <row r="42" ht="409.5">
      <c r="A42" s="21" t="s">
        <v>43</v>
      </c>
      <c r="B42" s="21"/>
      <c r="C42" s="21"/>
      <c r="D42" s="21"/>
      <c r="E42" s="23" t="s">
        <v>220</v>
      </c>
      <c r="F42" s="21"/>
      <c r="G42" s="21"/>
      <c r="H42" s="21"/>
      <c r="I42" s="21"/>
    </row>
    <row r="43">
      <c r="A43" s="21" t="s">
        <v>37</v>
      </c>
      <c r="B43" s="21">
        <v>9</v>
      </c>
      <c r="C43" s="22" t="s">
        <v>221</v>
      </c>
      <c r="D43" s="21" t="s">
        <v>39</v>
      </c>
      <c r="E43" s="23" t="s">
        <v>222</v>
      </c>
      <c r="F43" s="24" t="s">
        <v>94</v>
      </c>
      <c r="G43" s="25">
        <v>0.51800000000000002</v>
      </c>
      <c r="H43" s="26">
        <v>0</v>
      </c>
      <c r="I43" s="27">
        <f>ROUND(G43*H43,P4)</f>
        <v>0</v>
      </c>
      <c r="O43" s="28">
        <f>I43*0.21</f>
        <v>0</v>
      </c>
      <c r="P43">
        <v>3</v>
      </c>
    </row>
    <row r="44">
      <c r="A44" s="21" t="s">
        <v>42</v>
      </c>
      <c r="B44" s="21"/>
      <c r="C44" s="21"/>
      <c r="D44" s="21"/>
      <c r="E44" s="23" t="s">
        <v>39</v>
      </c>
      <c r="F44" s="21"/>
      <c r="G44" s="21"/>
      <c r="H44" s="21"/>
      <c r="I44" s="21"/>
    </row>
    <row r="45">
      <c r="A45" s="21" t="s">
        <v>88</v>
      </c>
      <c r="B45" s="21"/>
      <c r="C45" s="21"/>
      <c r="D45" s="21"/>
      <c r="E45" s="29" t="s">
        <v>223</v>
      </c>
      <c r="F45" s="21"/>
      <c r="G45" s="21"/>
      <c r="H45" s="21"/>
      <c r="I45" s="21"/>
    </row>
    <row r="46" ht="313.5">
      <c r="A46" s="21" t="s">
        <v>43</v>
      </c>
      <c r="B46" s="21"/>
      <c r="C46" s="21"/>
      <c r="D46" s="21"/>
      <c r="E46" s="23" t="s">
        <v>224</v>
      </c>
      <c r="F46" s="21"/>
      <c r="G46" s="21"/>
      <c r="H46" s="21"/>
      <c r="I46" s="21"/>
    </row>
    <row r="47">
      <c r="A47" s="21" t="s">
        <v>37</v>
      </c>
      <c r="B47" s="21">
        <v>10</v>
      </c>
      <c r="C47" s="22" t="s">
        <v>225</v>
      </c>
      <c r="D47" s="21" t="s">
        <v>39</v>
      </c>
      <c r="E47" s="23" t="s">
        <v>226</v>
      </c>
      <c r="F47" s="24" t="s">
        <v>108</v>
      </c>
      <c r="G47" s="25">
        <v>16.02</v>
      </c>
      <c r="H47" s="26">
        <v>0</v>
      </c>
      <c r="I47" s="27">
        <f>ROUND(G47*H47,P4)</f>
        <v>0</v>
      </c>
      <c r="O47" s="28">
        <f>I47*0.21</f>
        <v>0</v>
      </c>
      <c r="P47">
        <v>3</v>
      </c>
    </row>
    <row r="48" ht="42.75">
      <c r="A48" s="21" t="s">
        <v>42</v>
      </c>
      <c r="B48" s="21"/>
      <c r="C48" s="21"/>
      <c r="D48" s="21"/>
      <c r="E48" s="23" t="s">
        <v>227</v>
      </c>
      <c r="F48" s="21"/>
      <c r="G48" s="21"/>
      <c r="H48" s="21"/>
      <c r="I48" s="21"/>
    </row>
    <row r="49">
      <c r="A49" s="21" t="s">
        <v>88</v>
      </c>
      <c r="B49" s="21"/>
      <c r="C49" s="21"/>
      <c r="D49" s="21"/>
      <c r="E49" s="29" t="s">
        <v>228</v>
      </c>
      <c r="F49" s="21"/>
      <c r="G49" s="21"/>
      <c r="H49" s="21"/>
      <c r="I49" s="21"/>
    </row>
    <row r="50" ht="114">
      <c r="A50" s="21" t="s">
        <v>43</v>
      </c>
      <c r="B50" s="21"/>
      <c r="C50" s="21"/>
      <c r="D50" s="21"/>
      <c r="E50" s="23" t="s">
        <v>229</v>
      </c>
      <c r="F50" s="21"/>
      <c r="G50" s="21"/>
      <c r="H50" s="21"/>
      <c r="I50" s="21"/>
    </row>
    <row r="51">
      <c r="A51" s="18" t="s">
        <v>34</v>
      </c>
      <c r="B51" s="18"/>
      <c r="C51" s="19" t="s">
        <v>104</v>
      </c>
      <c r="D51" s="18"/>
      <c r="E51" s="18" t="s">
        <v>230</v>
      </c>
      <c r="F51" s="18"/>
      <c r="G51" s="18"/>
      <c r="H51" s="18"/>
      <c r="I51" s="20">
        <f>SUMIFS(I52:I81,A52:A81,"P")</f>
        <v>0</v>
      </c>
    </row>
    <row r="52">
      <c r="A52" s="21" t="s">
        <v>37</v>
      </c>
      <c r="B52" s="21">
        <v>11</v>
      </c>
      <c r="C52" s="22" t="s">
        <v>231</v>
      </c>
      <c r="D52" s="21" t="s">
        <v>39</v>
      </c>
      <c r="E52" s="23" t="s">
        <v>232</v>
      </c>
      <c r="F52" s="24" t="s">
        <v>233</v>
      </c>
      <c r="G52" s="25">
        <v>64</v>
      </c>
      <c r="H52" s="26">
        <v>0</v>
      </c>
      <c r="I52" s="27">
        <f>ROUND(G52*H52,P4)</f>
        <v>0</v>
      </c>
      <c r="O52" s="28">
        <f>I52*0.21</f>
        <v>0</v>
      </c>
      <c r="P52">
        <v>3</v>
      </c>
    </row>
    <row r="53" ht="42.75">
      <c r="A53" s="21" t="s">
        <v>42</v>
      </c>
      <c r="B53" s="21"/>
      <c r="C53" s="21"/>
      <c r="D53" s="21"/>
      <c r="E53" s="23" t="s">
        <v>234</v>
      </c>
      <c r="F53" s="21"/>
      <c r="G53" s="21"/>
      <c r="H53" s="21"/>
      <c r="I53" s="21"/>
    </row>
    <row r="54">
      <c r="A54" s="21" t="s">
        <v>88</v>
      </c>
      <c r="B54" s="21"/>
      <c r="C54" s="21"/>
      <c r="D54" s="21"/>
      <c r="E54" s="29" t="s">
        <v>235</v>
      </c>
      <c r="F54" s="21"/>
      <c r="G54" s="21"/>
      <c r="H54" s="21"/>
      <c r="I54" s="21"/>
    </row>
    <row r="55" ht="42.75">
      <c r="A55" s="21" t="s">
        <v>43</v>
      </c>
      <c r="B55" s="21"/>
      <c r="C55" s="21"/>
      <c r="D55" s="21"/>
      <c r="E55" s="23" t="s">
        <v>236</v>
      </c>
      <c r="F55" s="21"/>
      <c r="G55" s="21"/>
      <c r="H55" s="21"/>
      <c r="I55" s="21"/>
    </row>
    <row r="56">
      <c r="A56" s="21" t="s">
        <v>37</v>
      </c>
      <c r="B56" s="21">
        <v>12</v>
      </c>
      <c r="C56" s="22" t="s">
        <v>237</v>
      </c>
      <c r="D56" s="21" t="s">
        <v>39</v>
      </c>
      <c r="E56" s="23" t="s">
        <v>238</v>
      </c>
      <c r="F56" s="24" t="s">
        <v>118</v>
      </c>
      <c r="G56" s="25">
        <v>1.98</v>
      </c>
      <c r="H56" s="26">
        <v>0</v>
      </c>
      <c r="I56" s="27">
        <f>ROUND(G56*H56,P4)</f>
        <v>0</v>
      </c>
      <c r="O56" s="28">
        <f>I56*0.21</f>
        <v>0</v>
      </c>
      <c r="P56">
        <v>3</v>
      </c>
    </row>
    <row r="57" ht="57">
      <c r="A57" s="21" t="s">
        <v>42</v>
      </c>
      <c r="B57" s="21"/>
      <c r="C57" s="21"/>
      <c r="D57" s="21"/>
      <c r="E57" s="23" t="s">
        <v>239</v>
      </c>
      <c r="F57" s="21"/>
      <c r="G57" s="21"/>
      <c r="H57" s="21"/>
      <c r="I57" s="21"/>
    </row>
    <row r="58">
      <c r="A58" s="21" t="s">
        <v>88</v>
      </c>
      <c r="B58" s="21"/>
      <c r="C58" s="21"/>
      <c r="D58" s="21"/>
      <c r="E58" s="29" t="s">
        <v>240</v>
      </c>
      <c r="F58" s="21"/>
      <c r="G58" s="21"/>
      <c r="H58" s="21"/>
      <c r="I58" s="21"/>
    </row>
    <row r="59" ht="409.5">
      <c r="A59" s="21" t="s">
        <v>43</v>
      </c>
      <c r="B59" s="21"/>
      <c r="C59" s="21"/>
      <c r="D59" s="21"/>
      <c r="E59" s="23" t="s">
        <v>241</v>
      </c>
      <c r="F59" s="21"/>
      <c r="G59" s="21"/>
      <c r="H59" s="21"/>
      <c r="I59" s="21"/>
    </row>
    <row r="60">
      <c r="A60" s="21" t="s">
        <v>37</v>
      </c>
      <c r="B60" s="21">
        <v>13</v>
      </c>
      <c r="C60" s="22" t="s">
        <v>242</v>
      </c>
      <c r="D60" s="21" t="s">
        <v>39</v>
      </c>
      <c r="E60" s="23" t="s">
        <v>243</v>
      </c>
      <c r="F60" s="24" t="s">
        <v>94</v>
      </c>
      <c r="G60" s="25">
        <v>0.27700000000000002</v>
      </c>
      <c r="H60" s="26">
        <v>0</v>
      </c>
      <c r="I60" s="27">
        <f>ROUND(G60*H60,P4)</f>
        <v>0</v>
      </c>
      <c r="O60" s="28">
        <f>I60*0.21</f>
        <v>0</v>
      </c>
      <c r="P60">
        <v>3</v>
      </c>
    </row>
    <row r="61" ht="28.5">
      <c r="A61" s="21" t="s">
        <v>42</v>
      </c>
      <c r="B61" s="21"/>
      <c r="C61" s="21"/>
      <c r="D61" s="21"/>
      <c r="E61" s="23" t="s">
        <v>244</v>
      </c>
      <c r="F61" s="21"/>
      <c r="G61" s="21"/>
      <c r="H61" s="21"/>
      <c r="I61" s="21"/>
    </row>
    <row r="62">
      <c r="A62" s="21" t="s">
        <v>88</v>
      </c>
      <c r="B62" s="21"/>
      <c r="C62" s="21"/>
      <c r="D62" s="21"/>
      <c r="E62" s="29" t="s">
        <v>245</v>
      </c>
      <c r="F62" s="21"/>
      <c r="G62" s="21"/>
      <c r="H62" s="21"/>
      <c r="I62" s="21"/>
    </row>
    <row r="63" ht="285">
      <c r="A63" s="21" t="s">
        <v>43</v>
      </c>
      <c r="B63" s="21"/>
      <c r="C63" s="21"/>
      <c r="D63" s="21"/>
      <c r="E63" s="23" t="s">
        <v>246</v>
      </c>
      <c r="F63" s="21"/>
      <c r="G63" s="21"/>
      <c r="H63" s="21"/>
      <c r="I63" s="21"/>
    </row>
    <row r="64">
      <c r="A64" s="21" t="s">
        <v>37</v>
      </c>
      <c r="B64" s="21">
        <v>14</v>
      </c>
      <c r="C64" s="22" t="s">
        <v>247</v>
      </c>
      <c r="D64" s="21" t="s">
        <v>39</v>
      </c>
      <c r="E64" s="23" t="s">
        <v>248</v>
      </c>
      <c r="F64" s="24" t="s">
        <v>118</v>
      </c>
      <c r="G64" s="25">
        <v>7.8559999999999999</v>
      </c>
      <c r="H64" s="26">
        <v>0</v>
      </c>
      <c r="I64" s="27">
        <f>ROUND(G64*H64,P4)</f>
        <v>0</v>
      </c>
      <c r="O64" s="28">
        <f>I64*0.21</f>
        <v>0</v>
      </c>
      <c r="P64">
        <v>3</v>
      </c>
    </row>
    <row r="65" ht="42.75">
      <c r="A65" s="21" t="s">
        <v>42</v>
      </c>
      <c r="B65" s="21"/>
      <c r="C65" s="21"/>
      <c r="D65" s="21"/>
      <c r="E65" s="23" t="s">
        <v>249</v>
      </c>
      <c r="F65" s="21"/>
      <c r="G65" s="21"/>
      <c r="H65" s="21"/>
      <c r="I65" s="21"/>
    </row>
    <row r="66">
      <c r="A66" s="21" t="s">
        <v>88</v>
      </c>
      <c r="B66" s="21"/>
      <c r="C66" s="21"/>
      <c r="D66" s="21"/>
      <c r="E66" s="29" t="s">
        <v>250</v>
      </c>
      <c r="F66" s="21"/>
      <c r="G66" s="21"/>
      <c r="H66" s="21"/>
      <c r="I66" s="21"/>
    </row>
    <row r="67">
      <c r="A67" s="21" t="s">
        <v>88</v>
      </c>
      <c r="B67" s="21"/>
      <c r="C67" s="21"/>
      <c r="D67" s="21"/>
      <c r="E67" s="29" t="s">
        <v>251</v>
      </c>
      <c r="F67" s="21"/>
      <c r="G67" s="21"/>
      <c r="H67" s="21"/>
      <c r="I67" s="21"/>
    </row>
    <row r="68">
      <c r="A68" s="21" t="s">
        <v>88</v>
      </c>
      <c r="B68" s="21"/>
      <c r="C68" s="21"/>
      <c r="D68" s="21"/>
      <c r="E68" s="29" t="s">
        <v>252</v>
      </c>
      <c r="F68" s="21"/>
      <c r="G68" s="21"/>
      <c r="H68" s="21"/>
      <c r="I68" s="21"/>
    </row>
    <row r="69" ht="409.5">
      <c r="A69" s="21" t="s">
        <v>43</v>
      </c>
      <c r="B69" s="21"/>
      <c r="C69" s="21"/>
      <c r="D69" s="21"/>
      <c r="E69" s="23" t="s">
        <v>253</v>
      </c>
      <c r="F69" s="21"/>
      <c r="G69" s="21"/>
      <c r="H69" s="21"/>
      <c r="I69" s="21"/>
    </row>
    <row r="70">
      <c r="A70" s="21" t="s">
        <v>37</v>
      </c>
      <c r="B70" s="21">
        <v>15</v>
      </c>
      <c r="C70" s="22" t="s">
        <v>254</v>
      </c>
      <c r="D70" s="21" t="s">
        <v>39</v>
      </c>
      <c r="E70" s="23" t="s">
        <v>255</v>
      </c>
      <c r="F70" s="24" t="s">
        <v>94</v>
      </c>
      <c r="G70" s="25">
        <v>1.1000000000000001</v>
      </c>
      <c r="H70" s="26">
        <v>0</v>
      </c>
      <c r="I70" s="27">
        <f>ROUND(G70*H70,P4)</f>
        <v>0</v>
      </c>
      <c r="O70" s="28">
        <f>I70*0.21</f>
        <v>0</v>
      </c>
      <c r="P70">
        <v>3</v>
      </c>
    </row>
    <row r="71" ht="42.75">
      <c r="A71" s="21" t="s">
        <v>42</v>
      </c>
      <c r="B71" s="21"/>
      <c r="C71" s="21"/>
      <c r="D71" s="21"/>
      <c r="E71" s="23" t="s">
        <v>256</v>
      </c>
      <c r="F71" s="21"/>
      <c r="G71" s="21"/>
      <c r="H71" s="21"/>
      <c r="I71" s="21"/>
    </row>
    <row r="72">
      <c r="A72" s="21" t="s">
        <v>88</v>
      </c>
      <c r="B72" s="21"/>
      <c r="C72" s="21"/>
      <c r="D72" s="21"/>
      <c r="E72" s="29" t="s">
        <v>257</v>
      </c>
      <c r="F72" s="21"/>
      <c r="G72" s="21"/>
      <c r="H72" s="21"/>
      <c r="I72" s="21"/>
    </row>
    <row r="73" ht="313.5">
      <c r="A73" s="21" t="s">
        <v>43</v>
      </c>
      <c r="B73" s="21"/>
      <c r="C73" s="21"/>
      <c r="D73" s="21"/>
      <c r="E73" s="23" t="s">
        <v>258</v>
      </c>
      <c r="F73" s="21"/>
      <c r="G73" s="21"/>
      <c r="H73" s="21"/>
      <c r="I73" s="21"/>
    </row>
    <row r="74">
      <c r="A74" s="21" t="s">
        <v>37</v>
      </c>
      <c r="B74" s="21">
        <v>16</v>
      </c>
      <c r="C74" s="22" t="s">
        <v>259</v>
      </c>
      <c r="D74" s="21" t="s">
        <v>39</v>
      </c>
      <c r="E74" s="23" t="s">
        <v>260</v>
      </c>
      <c r="F74" s="24" t="s">
        <v>118</v>
      </c>
      <c r="G74" s="25">
        <v>3.5529999999999999</v>
      </c>
      <c r="H74" s="26">
        <v>0</v>
      </c>
      <c r="I74" s="27">
        <f>ROUND(G74*H74,P4)</f>
        <v>0</v>
      </c>
      <c r="O74" s="28">
        <f>I74*0.21</f>
        <v>0</v>
      </c>
      <c r="P74">
        <v>3</v>
      </c>
    </row>
    <row r="75">
      <c r="A75" s="21" t="s">
        <v>42</v>
      </c>
      <c r="B75" s="21"/>
      <c r="C75" s="21"/>
      <c r="D75" s="21"/>
      <c r="E75" s="23"/>
      <c r="F75" s="21"/>
      <c r="G75" s="21"/>
      <c r="H75" s="21"/>
      <c r="I75" s="21"/>
    </row>
    <row r="76">
      <c r="A76" s="21" t="s">
        <v>88</v>
      </c>
      <c r="B76" s="21"/>
      <c r="C76" s="21"/>
      <c r="D76" s="21"/>
      <c r="E76" s="29" t="s">
        <v>261</v>
      </c>
      <c r="F76" s="21"/>
      <c r="G76" s="21"/>
      <c r="H76" s="21"/>
      <c r="I76" s="21"/>
    </row>
    <row r="77" ht="409.5">
      <c r="A77" s="21" t="s">
        <v>43</v>
      </c>
      <c r="B77" s="21"/>
      <c r="C77" s="21"/>
      <c r="D77" s="21"/>
      <c r="E77" s="23" t="s">
        <v>253</v>
      </c>
      <c r="F77" s="21"/>
      <c r="G77" s="21"/>
      <c r="H77" s="21"/>
      <c r="I77" s="21"/>
    </row>
    <row r="78">
      <c r="A78" s="21" t="s">
        <v>37</v>
      </c>
      <c r="B78" s="21">
        <v>17</v>
      </c>
      <c r="C78" s="22" t="s">
        <v>262</v>
      </c>
      <c r="D78" s="21" t="s">
        <v>39</v>
      </c>
      <c r="E78" s="23" t="s">
        <v>263</v>
      </c>
      <c r="F78" s="24" t="s">
        <v>94</v>
      </c>
      <c r="G78" s="25">
        <v>0.497</v>
      </c>
      <c r="H78" s="26">
        <v>0</v>
      </c>
      <c r="I78" s="27">
        <f>ROUND(G78*H78,P4)</f>
        <v>0</v>
      </c>
      <c r="O78" s="28">
        <f>I78*0.21</f>
        <v>0</v>
      </c>
      <c r="P78">
        <v>3</v>
      </c>
    </row>
    <row r="79">
      <c r="A79" s="21" t="s">
        <v>42</v>
      </c>
      <c r="B79" s="21"/>
      <c r="C79" s="21"/>
      <c r="D79" s="21"/>
      <c r="E79" s="23" t="s">
        <v>39</v>
      </c>
      <c r="F79" s="21"/>
      <c r="G79" s="21"/>
      <c r="H79" s="21"/>
      <c r="I79" s="21"/>
    </row>
    <row r="80">
      <c r="A80" s="21" t="s">
        <v>88</v>
      </c>
      <c r="B80" s="21"/>
      <c r="C80" s="21"/>
      <c r="D80" s="21"/>
      <c r="E80" s="29" t="s">
        <v>264</v>
      </c>
      <c r="F80" s="21"/>
      <c r="G80" s="21"/>
      <c r="H80" s="21"/>
      <c r="I80" s="21"/>
    </row>
    <row r="81" ht="313.5">
      <c r="A81" s="21" t="s">
        <v>43</v>
      </c>
      <c r="B81" s="21"/>
      <c r="C81" s="21"/>
      <c r="D81" s="21"/>
      <c r="E81" s="23" t="s">
        <v>258</v>
      </c>
      <c r="F81" s="21"/>
      <c r="G81" s="21"/>
      <c r="H81" s="21"/>
      <c r="I81" s="21"/>
    </row>
    <row r="82">
      <c r="A82" s="18" t="s">
        <v>34</v>
      </c>
      <c r="B82" s="18"/>
      <c r="C82" s="19" t="s">
        <v>265</v>
      </c>
      <c r="D82" s="18"/>
      <c r="E82" s="18" t="s">
        <v>266</v>
      </c>
      <c r="F82" s="18"/>
      <c r="G82" s="18"/>
      <c r="H82" s="18"/>
      <c r="I82" s="20">
        <f>SUMIFS(I83:I122,A83:A122,"P")</f>
        <v>0</v>
      </c>
    </row>
    <row r="83">
      <c r="A83" s="21" t="s">
        <v>37</v>
      </c>
      <c r="B83" s="21">
        <v>18</v>
      </c>
      <c r="C83" s="22" t="s">
        <v>267</v>
      </c>
      <c r="D83" s="21" t="s">
        <v>39</v>
      </c>
      <c r="E83" s="23" t="s">
        <v>268</v>
      </c>
      <c r="F83" s="24" t="s">
        <v>118</v>
      </c>
      <c r="G83" s="25">
        <v>3.109</v>
      </c>
      <c r="H83" s="26">
        <v>0</v>
      </c>
      <c r="I83" s="27">
        <f>ROUND(G83*H83,P4)</f>
        <v>0</v>
      </c>
      <c r="O83" s="28">
        <f>I83*0.21</f>
        <v>0</v>
      </c>
      <c r="P83">
        <v>3</v>
      </c>
    </row>
    <row r="84">
      <c r="A84" s="21" t="s">
        <v>42</v>
      </c>
      <c r="B84" s="21"/>
      <c r="C84" s="21"/>
      <c r="D84" s="21"/>
      <c r="E84" s="23"/>
      <c r="F84" s="21"/>
      <c r="G84" s="21"/>
      <c r="H84" s="21"/>
      <c r="I84" s="21"/>
    </row>
    <row r="85">
      <c r="A85" s="21" t="s">
        <v>88</v>
      </c>
      <c r="B85" s="21"/>
      <c r="C85" s="21"/>
      <c r="D85" s="21"/>
      <c r="E85" s="29" t="s">
        <v>269</v>
      </c>
      <c r="F85" s="21"/>
      <c r="G85" s="21"/>
      <c r="H85" s="21"/>
      <c r="I85" s="21"/>
    </row>
    <row r="86">
      <c r="A86" s="21" t="s">
        <v>88</v>
      </c>
      <c r="B86" s="21"/>
      <c r="C86" s="21"/>
      <c r="D86" s="21"/>
      <c r="E86" s="29" t="s">
        <v>270</v>
      </c>
      <c r="F86" s="21"/>
      <c r="G86" s="21"/>
      <c r="H86" s="21"/>
      <c r="I86" s="21"/>
    </row>
    <row r="87">
      <c r="A87" s="21" t="s">
        <v>88</v>
      </c>
      <c r="B87" s="21"/>
      <c r="C87" s="21"/>
      <c r="D87" s="21"/>
      <c r="E87" s="29" t="s">
        <v>271</v>
      </c>
      <c r="F87" s="21"/>
      <c r="G87" s="21"/>
      <c r="H87" s="21"/>
      <c r="I87" s="21"/>
    </row>
    <row r="88" ht="409.5">
      <c r="A88" s="21" t="s">
        <v>43</v>
      </c>
      <c r="B88" s="21"/>
      <c r="C88" s="21"/>
      <c r="D88" s="21"/>
      <c r="E88" s="23" t="s">
        <v>253</v>
      </c>
      <c r="F88" s="21"/>
      <c r="G88" s="21"/>
      <c r="H88" s="21"/>
      <c r="I88" s="21"/>
    </row>
    <row r="89">
      <c r="A89" s="21" t="s">
        <v>37</v>
      </c>
      <c r="B89" s="21">
        <v>19</v>
      </c>
      <c r="C89" s="22" t="s">
        <v>272</v>
      </c>
      <c r="D89" s="21" t="s">
        <v>39</v>
      </c>
      <c r="E89" s="23" t="s">
        <v>273</v>
      </c>
      <c r="F89" s="24" t="s">
        <v>118</v>
      </c>
      <c r="G89" s="25">
        <v>12.048999999999999</v>
      </c>
      <c r="H89" s="26">
        <v>0</v>
      </c>
      <c r="I89" s="27">
        <f>ROUND(G89*H89,P4)</f>
        <v>0</v>
      </c>
      <c r="O89" s="28">
        <f>I89*0.21</f>
        <v>0</v>
      </c>
      <c r="P89">
        <v>3</v>
      </c>
    </row>
    <row r="90">
      <c r="A90" s="21" t="s">
        <v>42</v>
      </c>
      <c r="B90" s="21"/>
      <c r="C90" s="21"/>
      <c r="D90" s="21"/>
      <c r="E90" s="23" t="s">
        <v>274</v>
      </c>
      <c r="F90" s="21"/>
      <c r="G90" s="21"/>
      <c r="H90" s="21"/>
      <c r="I90" s="21"/>
    </row>
    <row r="91">
      <c r="A91" s="21" t="s">
        <v>88</v>
      </c>
      <c r="B91" s="21"/>
      <c r="C91" s="21"/>
      <c r="D91" s="21"/>
      <c r="E91" s="29" t="s">
        <v>275</v>
      </c>
      <c r="F91" s="21"/>
      <c r="G91" s="21"/>
      <c r="H91" s="21"/>
      <c r="I91" s="21"/>
    </row>
    <row r="92" ht="409.5">
      <c r="A92" s="21" t="s">
        <v>43</v>
      </c>
      <c r="B92" s="21"/>
      <c r="C92" s="21"/>
      <c r="D92" s="21"/>
      <c r="E92" s="23" t="s">
        <v>253</v>
      </c>
      <c r="F92" s="21"/>
      <c r="G92" s="21"/>
      <c r="H92" s="21"/>
      <c r="I92" s="21"/>
    </row>
    <row r="93">
      <c r="A93" s="21" t="s">
        <v>37</v>
      </c>
      <c r="B93" s="21">
        <v>20</v>
      </c>
      <c r="C93" s="22" t="s">
        <v>276</v>
      </c>
      <c r="D93" s="21" t="s">
        <v>39</v>
      </c>
      <c r="E93" s="23" t="s">
        <v>277</v>
      </c>
      <c r="F93" s="24" t="s">
        <v>118</v>
      </c>
      <c r="G93" s="25">
        <v>35.259</v>
      </c>
      <c r="H93" s="26">
        <v>0</v>
      </c>
      <c r="I93" s="27">
        <f>ROUND(G93*H93,P4)</f>
        <v>0</v>
      </c>
      <c r="O93" s="28">
        <f>I93*0.21</f>
        <v>0</v>
      </c>
      <c r="P93">
        <v>3</v>
      </c>
    </row>
    <row r="94">
      <c r="A94" s="21" t="s">
        <v>42</v>
      </c>
      <c r="B94" s="21"/>
      <c r="C94" s="21"/>
      <c r="D94" s="21"/>
      <c r="E94" s="23" t="s">
        <v>278</v>
      </c>
      <c r="F94" s="21"/>
      <c r="G94" s="21"/>
      <c r="H94" s="21"/>
      <c r="I94" s="21"/>
    </row>
    <row r="95">
      <c r="A95" s="21" t="s">
        <v>88</v>
      </c>
      <c r="B95" s="21"/>
      <c r="C95" s="21"/>
      <c r="D95" s="21"/>
      <c r="E95" s="29" t="s">
        <v>279</v>
      </c>
      <c r="F95" s="21"/>
      <c r="G95" s="21"/>
      <c r="H95" s="21"/>
      <c r="I95" s="21"/>
    </row>
    <row r="96" ht="28.5">
      <c r="A96" s="21" t="s">
        <v>88</v>
      </c>
      <c r="B96" s="21"/>
      <c r="C96" s="21"/>
      <c r="D96" s="21"/>
      <c r="E96" s="29" t="s">
        <v>280</v>
      </c>
      <c r="F96" s="21"/>
      <c r="G96" s="21"/>
      <c r="H96" s="21"/>
      <c r="I96" s="21"/>
    </row>
    <row r="97">
      <c r="A97" s="21" t="s">
        <v>88</v>
      </c>
      <c r="B97" s="21"/>
      <c r="C97" s="21"/>
      <c r="D97" s="21"/>
      <c r="E97" s="29" t="s">
        <v>281</v>
      </c>
      <c r="F97" s="21"/>
      <c r="G97" s="21"/>
      <c r="H97" s="21"/>
      <c r="I97" s="21"/>
    </row>
    <row r="98" ht="57">
      <c r="A98" s="21" t="s">
        <v>43</v>
      </c>
      <c r="B98" s="21"/>
      <c r="C98" s="21"/>
      <c r="D98" s="21"/>
      <c r="E98" s="23" t="s">
        <v>216</v>
      </c>
      <c r="F98" s="21"/>
      <c r="G98" s="21"/>
      <c r="H98" s="21"/>
      <c r="I98" s="21"/>
    </row>
    <row r="99">
      <c r="A99" s="21" t="s">
        <v>37</v>
      </c>
      <c r="B99" s="21">
        <v>21</v>
      </c>
      <c r="C99" s="22" t="s">
        <v>282</v>
      </c>
      <c r="D99" s="21" t="s">
        <v>39</v>
      </c>
      <c r="E99" s="23" t="s">
        <v>283</v>
      </c>
      <c r="F99" s="24" t="s">
        <v>118</v>
      </c>
      <c r="G99" s="25">
        <v>4.6799999999999997</v>
      </c>
      <c r="H99" s="26">
        <v>0</v>
      </c>
      <c r="I99" s="27">
        <f>ROUND(G99*H99,P4)</f>
        <v>0</v>
      </c>
      <c r="O99" s="28">
        <f>I99*0.21</f>
        <v>0</v>
      </c>
      <c r="P99">
        <v>3</v>
      </c>
    </row>
    <row r="100">
      <c r="A100" s="21" t="s">
        <v>42</v>
      </c>
      <c r="B100" s="21"/>
      <c r="C100" s="21"/>
      <c r="D100" s="21"/>
      <c r="E100" s="23" t="s">
        <v>284</v>
      </c>
      <c r="F100" s="21"/>
      <c r="G100" s="21"/>
      <c r="H100" s="21"/>
      <c r="I100" s="21"/>
    </row>
    <row r="101">
      <c r="A101" s="21" t="s">
        <v>88</v>
      </c>
      <c r="B101" s="21"/>
      <c r="C101" s="21"/>
      <c r="D101" s="21"/>
      <c r="E101" s="29" t="s">
        <v>285</v>
      </c>
      <c r="F101" s="21"/>
      <c r="G101" s="21"/>
      <c r="H101" s="21"/>
      <c r="I101" s="21"/>
    </row>
    <row r="102" ht="57">
      <c r="A102" s="21" t="s">
        <v>43</v>
      </c>
      <c r="B102" s="21"/>
      <c r="C102" s="21"/>
      <c r="D102" s="21"/>
      <c r="E102" s="23" t="s">
        <v>216</v>
      </c>
      <c r="F102" s="21"/>
      <c r="G102" s="21"/>
      <c r="H102" s="21"/>
      <c r="I102" s="21"/>
    </row>
    <row r="103">
      <c r="A103" s="21" t="s">
        <v>37</v>
      </c>
      <c r="B103" s="21">
        <v>22</v>
      </c>
      <c r="C103" s="22" t="s">
        <v>286</v>
      </c>
      <c r="D103" s="21" t="s">
        <v>39</v>
      </c>
      <c r="E103" s="23" t="s">
        <v>287</v>
      </c>
      <c r="F103" s="24" t="s">
        <v>118</v>
      </c>
      <c r="G103" s="25">
        <v>5.1600000000000001</v>
      </c>
      <c r="H103" s="26">
        <v>0</v>
      </c>
      <c r="I103" s="27">
        <f>ROUND(G103*H103,P4)</f>
        <v>0</v>
      </c>
      <c r="O103" s="28">
        <f>I103*0.21</f>
        <v>0</v>
      </c>
      <c r="P103">
        <v>3</v>
      </c>
    </row>
    <row r="104">
      <c r="A104" s="21" t="s">
        <v>42</v>
      </c>
      <c r="B104" s="21"/>
      <c r="C104" s="21"/>
      <c r="D104" s="21"/>
      <c r="E104" s="23" t="s">
        <v>288</v>
      </c>
      <c r="F104" s="21"/>
      <c r="G104" s="21"/>
      <c r="H104" s="21"/>
      <c r="I104" s="21"/>
    </row>
    <row r="105">
      <c r="A105" s="21" t="s">
        <v>88</v>
      </c>
      <c r="B105" s="21"/>
      <c r="C105" s="21"/>
      <c r="D105" s="21"/>
      <c r="E105" s="29" t="s">
        <v>289</v>
      </c>
      <c r="F105" s="21"/>
      <c r="G105" s="21"/>
      <c r="H105" s="21"/>
      <c r="I105" s="21"/>
    </row>
    <row r="106" ht="409.5">
      <c r="A106" s="21" t="s">
        <v>43</v>
      </c>
      <c r="B106" s="21"/>
      <c r="C106" s="21"/>
      <c r="D106" s="21"/>
      <c r="E106" s="23" t="s">
        <v>253</v>
      </c>
      <c r="F106" s="21"/>
      <c r="G106" s="21"/>
      <c r="H106" s="21"/>
      <c r="I106" s="21"/>
    </row>
    <row r="107">
      <c r="A107" s="21" t="s">
        <v>37</v>
      </c>
      <c r="B107" s="21">
        <v>23</v>
      </c>
      <c r="C107" s="22" t="s">
        <v>290</v>
      </c>
      <c r="D107" s="21" t="s">
        <v>39</v>
      </c>
      <c r="E107" s="23" t="s">
        <v>291</v>
      </c>
      <c r="F107" s="24" t="s">
        <v>118</v>
      </c>
      <c r="G107" s="25">
        <v>4</v>
      </c>
      <c r="H107" s="26">
        <v>0</v>
      </c>
      <c r="I107" s="27">
        <f>ROUND(G107*H107,P4)</f>
        <v>0</v>
      </c>
      <c r="O107" s="28">
        <f>I107*0.21</f>
        <v>0</v>
      </c>
      <c r="P107">
        <v>3</v>
      </c>
    </row>
    <row r="108">
      <c r="A108" s="21" t="s">
        <v>42</v>
      </c>
      <c r="B108" s="21"/>
      <c r="C108" s="21"/>
      <c r="D108" s="21"/>
      <c r="E108" s="23" t="s">
        <v>292</v>
      </c>
      <c r="F108" s="21"/>
      <c r="G108" s="21"/>
      <c r="H108" s="21"/>
      <c r="I108" s="21"/>
    </row>
    <row r="109">
      <c r="A109" s="21" t="s">
        <v>88</v>
      </c>
      <c r="B109" s="21"/>
      <c r="C109" s="21"/>
      <c r="D109" s="21"/>
      <c r="E109" s="29" t="s">
        <v>293</v>
      </c>
      <c r="F109" s="21"/>
      <c r="G109" s="21"/>
      <c r="H109" s="21"/>
      <c r="I109" s="21"/>
    </row>
    <row r="110" ht="71.25">
      <c r="A110" s="21" t="s">
        <v>43</v>
      </c>
      <c r="B110" s="21"/>
      <c r="C110" s="21"/>
      <c r="D110" s="21"/>
      <c r="E110" s="23" t="s">
        <v>294</v>
      </c>
      <c r="F110" s="21"/>
      <c r="G110" s="21"/>
      <c r="H110" s="21"/>
      <c r="I110" s="21"/>
    </row>
    <row r="111">
      <c r="A111" s="21" t="s">
        <v>37</v>
      </c>
      <c r="B111" s="21">
        <v>24</v>
      </c>
      <c r="C111" s="22" t="s">
        <v>295</v>
      </c>
      <c r="D111" s="21" t="s">
        <v>39</v>
      </c>
      <c r="E111" s="23" t="s">
        <v>296</v>
      </c>
      <c r="F111" s="24" t="s">
        <v>118</v>
      </c>
      <c r="G111" s="25">
        <v>0.75</v>
      </c>
      <c r="H111" s="26">
        <v>0</v>
      </c>
      <c r="I111" s="27">
        <f>ROUND(G111*H111,P4)</f>
        <v>0</v>
      </c>
      <c r="O111" s="28">
        <f>I111*0.21</f>
        <v>0</v>
      </c>
      <c r="P111">
        <v>3</v>
      </c>
    </row>
    <row r="112">
      <c r="A112" s="21" t="s">
        <v>42</v>
      </c>
      <c r="B112" s="21"/>
      <c r="C112" s="21"/>
      <c r="D112" s="21"/>
      <c r="E112" s="23" t="s">
        <v>297</v>
      </c>
      <c r="F112" s="21"/>
      <c r="G112" s="21"/>
      <c r="H112" s="21"/>
      <c r="I112" s="21"/>
    </row>
    <row r="113">
      <c r="A113" s="21" t="s">
        <v>88</v>
      </c>
      <c r="B113" s="21"/>
      <c r="C113" s="21"/>
      <c r="D113" s="21"/>
      <c r="E113" s="29" t="s">
        <v>298</v>
      </c>
      <c r="F113" s="21"/>
      <c r="G113" s="21"/>
      <c r="H113" s="21"/>
      <c r="I113" s="21"/>
    </row>
    <row r="114" ht="57">
      <c r="A114" s="21" t="s">
        <v>43</v>
      </c>
      <c r="B114" s="21"/>
      <c r="C114" s="21"/>
      <c r="D114" s="21"/>
      <c r="E114" s="23" t="s">
        <v>299</v>
      </c>
      <c r="F114" s="21"/>
      <c r="G114" s="21"/>
      <c r="H114" s="21"/>
      <c r="I114" s="21"/>
    </row>
    <row r="115">
      <c r="A115" s="21" t="s">
        <v>37</v>
      </c>
      <c r="B115" s="21">
        <v>25</v>
      </c>
      <c r="C115" s="22" t="s">
        <v>300</v>
      </c>
      <c r="D115" s="21"/>
      <c r="E115" s="23" t="s">
        <v>301</v>
      </c>
      <c r="F115" s="24" t="s">
        <v>118</v>
      </c>
      <c r="G115" s="25">
        <v>14.282999999999999</v>
      </c>
      <c r="H115" s="26">
        <v>0</v>
      </c>
      <c r="I115" s="27">
        <f>ROUND(G115*H115,P4)</f>
        <v>0</v>
      </c>
      <c r="O115" s="28">
        <f>I115*0.21</f>
        <v>0</v>
      </c>
      <c r="P115">
        <v>3</v>
      </c>
    </row>
    <row r="116" ht="57">
      <c r="A116" s="21" t="s">
        <v>42</v>
      </c>
      <c r="B116" s="21"/>
      <c r="C116" s="21"/>
      <c r="D116" s="21"/>
      <c r="E116" s="23" t="s">
        <v>302</v>
      </c>
      <c r="F116" s="21"/>
      <c r="G116" s="21"/>
      <c r="H116" s="21"/>
      <c r="I116" s="21"/>
    </row>
    <row r="117">
      <c r="A117" s="21" t="s">
        <v>88</v>
      </c>
      <c r="B117" s="21"/>
      <c r="C117" s="21"/>
      <c r="D117" s="21"/>
      <c r="E117" s="29" t="s">
        <v>303</v>
      </c>
      <c r="F117" s="21"/>
      <c r="G117" s="21"/>
      <c r="H117" s="21"/>
      <c r="I117" s="21"/>
    </row>
    <row r="118" ht="142.5">
      <c r="A118" s="21" t="s">
        <v>43</v>
      </c>
      <c r="B118" s="21"/>
      <c r="C118" s="21"/>
      <c r="D118" s="21"/>
      <c r="E118" s="23" t="s">
        <v>304</v>
      </c>
      <c r="F118" s="21"/>
      <c r="G118" s="21"/>
      <c r="H118" s="21"/>
      <c r="I118" s="21"/>
    </row>
    <row r="119">
      <c r="A119" s="21" t="s">
        <v>37</v>
      </c>
      <c r="B119" s="21">
        <v>26</v>
      </c>
      <c r="C119" s="22" t="s">
        <v>305</v>
      </c>
      <c r="D119" s="21" t="s">
        <v>39</v>
      </c>
      <c r="E119" s="23" t="s">
        <v>306</v>
      </c>
      <c r="F119" s="24" t="s">
        <v>118</v>
      </c>
      <c r="G119" s="25">
        <v>1.1040000000000001</v>
      </c>
      <c r="H119" s="26">
        <v>0</v>
      </c>
      <c r="I119" s="27">
        <f>ROUND(G119*H119,P4)</f>
        <v>0</v>
      </c>
      <c r="O119" s="28">
        <f>I119*0.21</f>
        <v>0</v>
      </c>
      <c r="P119">
        <v>3</v>
      </c>
    </row>
    <row r="120">
      <c r="A120" s="21" t="s">
        <v>42</v>
      </c>
      <c r="B120" s="21"/>
      <c r="C120" s="21"/>
      <c r="D120" s="21"/>
      <c r="E120" s="23" t="s">
        <v>39</v>
      </c>
      <c r="F120" s="21"/>
      <c r="G120" s="21"/>
      <c r="H120" s="21"/>
      <c r="I120" s="21"/>
    </row>
    <row r="121">
      <c r="A121" s="21" t="s">
        <v>88</v>
      </c>
      <c r="B121" s="21"/>
      <c r="C121" s="21"/>
      <c r="D121" s="21"/>
      <c r="E121" s="29" t="s">
        <v>307</v>
      </c>
      <c r="F121" s="21"/>
      <c r="G121" s="21"/>
      <c r="H121" s="21"/>
      <c r="I121" s="21"/>
    </row>
    <row r="122" ht="409.5">
      <c r="A122" s="21" t="s">
        <v>43</v>
      </c>
      <c r="B122" s="21"/>
      <c r="C122" s="21"/>
      <c r="D122" s="21"/>
      <c r="E122" s="23" t="s">
        <v>308</v>
      </c>
      <c r="F122" s="21"/>
      <c r="G122" s="21"/>
      <c r="H122" s="21"/>
      <c r="I122" s="21"/>
    </row>
    <row r="123">
      <c r="A123" s="18" t="s">
        <v>34</v>
      </c>
      <c r="B123" s="18"/>
      <c r="C123" s="19" t="s">
        <v>309</v>
      </c>
      <c r="D123" s="18"/>
      <c r="E123" s="18" t="s">
        <v>310</v>
      </c>
      <c r="F123" s="18"/>
      <c r="G123" s="18"/>
      <c r="H123" s="18"/>
      <c r="I123" s="20">
        <f>SUMIFS(I124:I159,A124:A159,"P")</f>
        <v>0</v>
      </c>
    </row>
    <row r="124">
      <c r="A124" s="21" t="s">
        <v>37</v>
      </c>
      <c r="B124" s="21">
        <v>27</v>
      </c>
      <c r="C124" s="22" t="s">
        <v>311</v>
      </c>
      <c r="D124" s="21" t="s">
        <v>39</v>
      </c>
      <c r="E124" s="23" t="s">
        <v>312</v>
      </c>
      <c r="F124" s="24" t="s">
        <v>108</v>
      </c>
      <c r="G124" s="25">
        <v>179.72</v>
      </c>
      <c r="H124" s="26">
        <v>0</v>
      </c>
      <c r="I124" s="27">
        <f>ROUND(G124*H124,P4)</f>
        <v>0</v>
      </c>
      <c r="O124" s="28">
        <f>I124*0.21</f>
        <v>0</v>
      </c>
      <c r="P124">
        <v>3</v>
      </c>
    </row>
    <row r="125">
      <c r="A125" s="21" t="s">
        <v>42</v>
      </c>
      <c r="B125" s="21"/>
      <c r="C125" s="21"/>
      <c r="D125" s="21"/>
      <c r="E125" s="23" t="s">
        <v>313</v>
      </c>
      <c r="F125" s="21"/>
      <c r="G125" s="21"/>
      <c r="H125" s="21"/>
      <c r="I125" s="21"/>
    </row>
    <row r="126">
      <c r="A126" s="21" t="s">
        <v>88</v>
      </c>
      <c r="B126" s="21"/>
      <c r="C126" s="21"/>
      <c r="D126" s="21"/>
      <c r="E126" s="29" t="s">
        <v>314</v>
      </c>
      <c r="F126" s="21"/>
      <c r="G126" s="21"/>
      <c r="H126" s="21"/>
      <c r="I126" s="21"/>
    </row>
    <row r="127">
      <c r="A127" s="21" t="s">
        <v>88</v>
      </c>
      <c r="B127" s="21"/>
      <c r="C127" s="21"/>
      <c r="D127" s="21"/>
      <c r="E127" s="29" t="s">
        <v>315</v>
      </c>
      <c r="F127" s="21"/>
      <c r="G127" s="21"/>
      <c r="H127" s="21"/>
      <c r="I127" s="21"/>
    </row>
    <row r="128">
      <c r="A128" s="21" t="s">
        <v>88</v>
      </c>
      <c r="B128" s="21"/>
      <c r="C128" s="21"/>
      <c r="D128" s="21"/>
      <c r="E128" s="29" t="s">
        <v>316</v>
      </c>
      <c r="F128" s="21"/>
      <c r="G128" s="21"/>
      <c r="H128" s="21"/>
      <c r="I128" s="21"/>
    </row>
    <row r="129" ht="57">
      <c r="A129" s="21" t="s">
        <v>43</v>
      </c>
      <c r="B129" s="21"/>
      <c r="C129" s="21"/>
      <c r="D129" s="21"/>
      <c r="E129" s="23" t="s">
        <v>317</v>
      </c>
      <c r="F129" s="21"/>
      <c r="G129" s="21"/>
      <c r="H129" s="21"/>
      <c r="I129" s="21"/>
    </row>
    <row r="130">
      <c r="A130" s="21" t="s">
        <v>37</v>
      </c>
      <c r="B130" s="21">
        <v>28</v>
      </c>
      <c r="C130" s="22" t="s">
        <v>318</v>
      </c>
      <c r="D130" s="21" t="s">
        <v>39</v>
      </c>
      <c r="E130" s="23" t="s">
        <v>319</v>
      </c>
      <c r="F130" s="24" t="s">
        <v>108</v>
      </c>
      <c r="G130" s="25">
        <v>89.859999999999999</v>
      </c>
      <c r="H130" s="26">
        <v>0</v>
      </c>
      <c r="I130" s="27">
        <f>ROUND(G130*H130,P4)</f>
        <v>0</v>
      </c>
      <c r="O130" s="28">
        <f>I130*0.21</f>
        <v>0</v>
      </c>
      <c r="P130">
        <v>3</v>
      </c>
    </row>
    <row r="131">
      <c r="A131" s="21" t="s">
        <v>42</v>
      </c>
      <c r="B131" s="21"/>
      <c r="C131" s="21"/>
      <c r="D131" s="21"/>
      <c r="E131" s="23" t="s">
        <v>39</v>
      </c>
      <c r="F131" s="21"/>
      <c r="G131" s="21"/>
      <c r="H131" s="21"/>
      <c r="I131" s="21"/>
    </row>
    <row r="132">
      <c r="A132" s="21" t="s">
        <v>88</v>
      </c>
      <c r="B132" s="21"/>
      <c r="C132" s="21"/>
      <c r="D132" s="21"/>
      <c r="E132" s="29" t="s">
        <v>320</v>
      </c>
      <c r="F132" s="21"/>
      <c r="G132" s="21"/>
      <c r="H132" s="21"/>
      <c r="I132" s="21"/>
    </row>
    <row r="133">
      <c r="A133" s="21" t="s">
        <v>88</v>
      </c>
      <c r="B133" s="21"/>
      <c r="C133" s="21"/>
      <c r="D133" s="21"/>
      <c r="E133" s="29" t="s">
        <v>321</v>
      </c>
      <c r="F133" s="21"/>
      <c r="G133" s="21"/>
      <c r="H133" s="21"/>
      <c r="I133" s="21"/>
    </row>
    <row r="134">
      <c r="A134" s="21" t="s">
        <v>88</v>
      </c>
      <c r="B134" s="21"/>
      <c r="C134" s="21"/>
      <c r="D134" s="21"/>
      <c r="E134" s="29" t="s">
        <v>322</v>
      </c>
      <c r="F134" s="21"/>
      <c r="G134" s="21"/>
      <c r="H134" s="21"/>
      <c r="I134" s="21"/>
    </row>
    <row r="135" ht="71.25">
      <c r="A135" s="21" t="s">
        <v>43</v>
      </c>
      <c r="B135" s="21"/>
      <c r="C135" s="21"/>
      <c r="D135" s="21"/>
      <c r="E135" s="23" t="s">
        <v>323</v>
      </c>
      <c r="F135" s="21"/>
      <c r="G135" s="21"/>
      <c r="H135" s="21"/>
      <c r="I135" s="21"/>
    </row>
    <row r="136">
      <c r="A136" s="21" t="s">
        <v>37</v>
      </c>
      <c r="B136" s="21">
        <v>29</v>
      </c>
      <c r="C136" s="22" t="s">
        <v>324</v>
      </c>
      <c r="D136" s="21" t="s">
        <v>39</v>
      </c>
      <c r="E136" s="23" t="s">
        <v>325</v>
      </c>
      <c r="F136" s="24" t="s">
        <v>108</v>
      </c>
      <c r="G136" s="25">
        <v>98.299999999999997</v>
      </c>
      <c r="H136" s="26">
        <v>0</v>
      </c>
      <c r="I136" s="27">
        <f>ROUND(G136*H136,P4)</f>
        <v>0</v>
      </c>
      <c r="O136" s="28">
        <f>I136*0.21</f>
        <v>0</v>
      </c>
      <c r="P136">
        <v>3</v>
      </c>
    </row>
    <row r="137">
      <c r="A137" s="21" t="s">
        <v>42</v>
      </c>
      <c r="B137" s="21"/>
      <c r="C137" s="21"/>
      <c r="D137" s="21"/>
      <c r="E137" s="23" t="s">
        <v>326</v>
      </c>
      <c r="F137" s="21"/>
      <c r="G137" s="21"/>
      <c r="H137" s="21"/>
      <c r="I137" s="21"/>
    </row>
    <row r="138">
      <c r="A138" s="21" t="s">
        <v>88</v>
      </c>
      <c r="B138" s="21"/>
      <c r="C138" s="21"/>
      <c r="D138" s="21"/>
      <c r="E138" s="29" t="s">
        <v>320</v>
      </c>
      <c r="F138" s="21"/>
      <c r="G138" s="21"/>
      <c r="H138" s="21"/>
      <c r="I138" s="21"/>
    </row>
    <row r="139">
      <c r="A139" s="21" t="s">
        <v>88</v>
      </c>
      <c r="B139" s="21"/>
      <c r="C139" s="21"/>
      <c r="D139" s="21"/>
      <c r="E139" s="29" t="s">
        <v>321</v>
      </c>
      <c r="F139" s="21"/>
      <c r="G139" s="21"/>
      <c r="H139" s="21"/>
      <c r="I139" s="21"/>
    </row>
    <row r="140">
      <c r="A140" s="21" t="s">
        <v>88</v>
      </c>
      <c r="B140" s="21"/>
      <c r="C140" s="21"/>
      <c r="D140" s="21"/>
      <c r="E140" s="29" t="s">
        <v>327</v>
      </c>
      <c r="F140" s="21"/>
      <c r="G140" s="21"/>
      <c r="H140" s="21"/>
      <c r="I140" s="21"/>
    </row>
    <row r="141">
      <c r="A141" s="21" t="s">
        <v>88</v>
      </c>
      <c r="B141" s="21"/>
      <c r="C141" s="21"/>
      <c r="D141" s="21"/>
      <c r="E141" s="29" t="s">
        <v>328</v>
      </c>
      <c r="F141" s="21"/>
      <c r="G141" s="21"/>
      <c r="H141" s="21"/>
      <c r="I141" s="21"/>
    </row>
    <row r="142" ht="71.25">
      <c r="A142" s="21" t="s">
        <v>43</v>
      </c>
      <c r="B142" s="21"/>
      <c r="C142" s="21"/>
      <c r="D142" s="21"/>
      <c r="E142" s="23" t="s">
        <v>323</v>
      </c>
      <c r="F142" s="21"/>
      <c r="G142" s="21"/>
      <c r="H142" s="21"/>
      <c r="I142" s="21"/>
    </row>
    <row r="143" ht="28.5">
      <c r="A143" s="21" t="s">
        <v>37</v>
      </c>
      <c r="B143" s="21">
        <v>30</v>
      </c>
      <c r="C143" s="22" t="s">
        <v>329</v>
      </c>
      <c r="D143" s="21" t="s">
        <v>39</v>
      </c>
      <c r="E143" s="23" t="s">
        <v>330</v>
      </c>
      <c r="F143" s="24" t="s">
        <v>108</v>
      </c>
      <c r="G143" s="25">
        <v>98.299999999999997</v>
      </c>
      <c r="H143" s="26">
        <v>0</v>
      </c>
      <c r="I143" s="27">
        <f>ROUND(G143*H143,P4)</f>
        <v>0</v>
      </c>
      <c r="O143" s="28">
        <f>I143*0.21</f>
        <v>0</v>
      </c>
      <c r="P143">
        <v>3</v>
      </c>
    </row>
    <row r="144">
      <c r="A144" s="21" t="s">
        <v>42</v>
      </c>
      <c r="B144" s="21"/>
      <c r="C144" s="21"/>
      <c r="D144" s="21"/>
      <c r="E144" s="23" t="s">
        <v>331</v>
      </c>
      <c r="F144" s="21"/>
      <c r="G144" s="21"/>
      <c r="H144" s="21"/>
      <c r="I144" s="21"/>
    </row>
    <row r="145">
      <c r="A145" s="21" t="s">
        <v>88</v>
      </c>
      <c r="B145" s="21"/>
      <c r="C145" s="21"/>
      <c r="D145" s="21"/>
      <c r="E145" s="29" t="s">
        <v>320</v>
      </c>
      <c r="F145" s="21"/>
      <c r="G145" s="21"/>
      <c r="H145" s="21"/>
      <c r="I145" s="21"/>
    </row>
    <row r="146">
      <c r="A146" s="21" t="s">
        <v>88</v>
      </c>
      <c r="B146" s="21"/>
      <c r="C146" s="21"/>
      <c r="D146" s="21"/>
      <c r="E146" s="29" t="s">
        <v>321</v>
      </c>
      <c r="F146" s="21"/>
      <c r="G146" s="21"/>
      <c r="H146" s="21"/>
      <c r="I146" s="21"/>
    </row>
    <row r="147">
      <c r="A147" s="21" t="s">
        <v>88</v>
      </c>
      <c r="B147" s="21"/>
      <c r="C147" s="21"/>
      <c r="D147" s="21"/>
      <c r="E147" s="29" t="s">
        <v>327</v>
      </c>
      <c r="F147" s="21"/>
      <c r="G147" s="21"/>
      <c r="H147" s="21"/>
      <c r="I147" s="21"/>
    </row>
    <row r="148">
      <c r="A148" s="21" t="s">
        <v>88</v>
      </c>
      <c r="B148" s="21"/>
      <c r="C148" s="21"/>
      <c r="D148" s="21"/>
      <c r="E148" s="29" t="s">
        <v>332</v>
      </c>
      <c r="F148" s="21"/>
      <c r="G148" s="21"/>
      <c r="H148" s="21"/>
      <c r="I148" s="21"/>
    </row>
    <row r="149" ht="156.75">
      <c r="A149" s="21" t="s">
        <v>43</v>
      </c>
      <c r="B149" s="21"/>
      <c r="C149" s="21"/>
      <c r="D149" s="21"/>
      <c r="E149" s="23" t="s">
        <v>333</v>
      </c>
      <c r="F149" s="21"/>
      <c r="G149" s="21"/>
      <c r="H149" s="21"/>
      <c r="I149" s="21"/>
    </row>
    <row r="150" ht="28.5">
      <c r="A150" s="21" t="s">
        <v>37</v>
      </c>
      <c r="B150" s="21">
        <v>31</v>
      </c>
      <c r="C150" s="22" t="s">
        <v>334</v>
      </c>
      <c r="D150" s="21" t="s">
        <v>39</v>
      </c>
      <c r="E150" s="23" t="s">
        <v>335</v>
      </c>
      <c r="F150" s="24" t="s">
        <v>108</v>
      </c>
      <c r="G150" s="25">
        <v>89.859999999999999</v>
      </c>
      <c r="H150" s="26">
        <v>0</v>
      </c>
      <c r="I150" s="27">
        <f>ROUND(G150*H150,P4)</f>
        <v>0</v>
      </c>
      <c r="O150" s="28">
        <f>I150*0.21</f>
        <v>0</v>
      </c>
      <c r="P150">
        <v>3</v>
      </c>
    </row>
    <row r="151">
      <c r="A151" s="21" t="s">
        <v>42</v>
      </c>
      <c r="B151" s="21"/>
      <c r="C151" s="21"/>
      <c r="D151" s="21"/>
      <c r="E151" s="23" t="s">
        <v>336</v>
      </c>
      <c r="F151" s="21"/>
      <c r="G151" s="21"/>
      <c r="H151" s="21"/>
      <c r="I151" s="21"/>
    </row>
    <row r="152">
      <c r="A152" s="21" t="s">
        <v>88</v>
      </c>
      <c r="B152" s="21"/>
      <c r="C152" s="21"/>
      <c r="D152" s="21"/>
      <c r="E152" s="29" t="s">
        <v>320</v>
      </c>
      <c r="F152" s="21"/>
      <c r="G152" s="21"/>
      <c r="H152" s="21"/>
      <c r="I152" s="21"/>
    </row>
    <row r="153">
      <c r="A153" s="21" t="s">
        <v>88</v>
      </c>
      <c r="B153" s="21"/>
      <c r="C153" s="21"/>
      <c r="D153" s="21"/>
      <c r="E153" s="29" t="s">
        <v>321</v>
      </c>
      <c r="F153" s="21"/>
      <c r="G153" s="21"/>
      <c r="H153" s="21"/>
      <c r="I153" s="21"/>
    </row>
    <row r="154">
      <c r="A154" s="21" t="s">
        <v>88</v>
      </c>
      <c r="B154" s="21"/>
      <c r="C154" s="21"/>
      <c r="D154" s="21"/>
      <c r="E154" s="29" t="s">
        <v>337</v>
      </c>
      <c r="F154" s="21"/>
      <c r="G154" s="21"/>
      <c r="H154" s="21"/>
      <c r="I154" s="21"/>
    </row>
    <row r="155" ht="156.75">
      <c r="A155" s="21" t="s">
        <v>43</v>
      </c>
      <c r="B155" s="21"/>
      <c r="C155" s="21"/>
      <c r="D155" s="21"/>
      <c r="E155" s="23" t="s">
        <v>333</v>
      </c>
      <c r="F155" s="21"/>
      <c r="G155" s="21"/>
      <c r="H155" s="21"/>
      <c r="I155" s="21"/>
    </row>
    <row r="156">
      <c r="A156" s="21" t="s">
        <v>37</v>
      </c>
      <c r="B156" s="21">
        <v>32</v>
      </c>
      <c r="C156" s="22" t="s">
        <v>338</v>
      </c>
      <c r="D156" s="21" t="s">
        <v>39</v>
      </c>
      <c r="E156" s="23" t="s">
        <v>339</v>
      </c>
      <c r="F156" s="24" t="s">
        <v>108</v>
      </c>
      <c r="G156" s="25">
        <v>8.4399999999999995</v>
      </c>
      <c r="H156" s="26">
        <v>0</v>
      </c>
      <c r="I156" s="27">
        <f>ROUND(G156*H156,P4)</f>
        <v>0</v>
      </c>
      <c r="O156" s="28">
        <f>I156*0.21</f>
        <v>0</v>
      </c>
      <c r="P156">
        <v>3</v>
      </c>
    </row>
    <row r="157">
      <c r="A157" s="21" t="s">
        <v>42</v>
      </c>
      <c r="B157" s="21"/>
      <c r="C157" s="21"/>
      <c r="D157" s="21"/>
      <c r="E157" s="23" t="s">
        <v>39</v>
      </c>
      <c r="F157" s="21"/>
      <c r="G157" s="21"/>
      <c r="H157" s="21"/>
      <c r="I157" s="21"/>
    </row>
    <row r="158">
      <c r="A158" s="21" t="s">
        <v>88</v>
      </c>
      <c r="B158" s="21"/>
      <c r="C158" s="21"/>
      <c r="D158" s="21"/>
      <c r="E158" s="29" t="s">
        <v>340</v>
      </c>
      <c r="F158" s="21"/>
      <c r="G158" s="21"/>
      <c r="H158" s="21"/>
      <c r="I158" s="21"/>
    </row>
    <row r="159" ht="156.75">
      <c r="A159" s="21" t="s">
        <v>43</v>
      </c>
      <c r="B159" s="21"/>
      <c r="C159" s="21"/>
      <c r="D159" s="21"/>
      <c r="E159" s="23" t="s">
        <v>333</v>
      </c>
      <c r="F159" s="21"/>
      <c r="G159" s="21"/>
      <c r="H159" s="21"/>
      <c r="I159" s="21"/>
    </row>
    <row r="160">
      <c r="A160" s="18" t="s">
        <v>34</v>
      </c>
      <c r="B160" s="18"/>
      <c r="C160" s="19" t="s">
        <v>341</v>
      </c>
      <c r="D160" s="18"/>
      <c r="E160" s="18" t="s">
        <v>342</v>
      </c>
      <c r="F160" s="18"/>
      <c r="G160" s="18"/>
      <c r="H160" s="18"/>
      <c r="I160" s="20">
        <f>SUMIFS(I161:I190,A161:A190,"P")</f>
        <v>0</v>
      </c>
    </row>
    <row r="161" ht="28.5">
      <c r="A161" s="21" t="s">
        <v>37</v>
      </c>
      <c r="B161" s="21">
        <v>33</v>
      </c>
      <c r="C161" s="22" t="s">
        <v>343</v>
      </c>
      <c r="D161" s="21" t="s">
        <v>39</v>
      </c>
      <c r="E161" s="23" t="s">
        <v>344</v>
      </c>
      <c r="F161" s="24" t="s">
        <v>108</v>
      </c>
      <c r="G161" s="25">
        <v>30.954999999999998</v>
      </c>
      <c r="H161" s="26">
        <v>0</v>
      </c>
      <c r="I161" s="27">
        <f>ROUND(G161*H161,P4)</f>
        <v>0</v>
      </c>
      <c r="O161" s="28">
        <f>I161*0.21</f>
        <v>0</v>
      </c>
      <c r="P161">
        <v>3</v>
      </c>
    </row>
    <row r="162" ht="28.5">
      <c r="A162" s="21" t="s">
        <v>42</v>
      </c>
      <c r="B162" s="21"/>
      <c r="C162" s="21"/>
      <c r="D162" s="21"/>
      <c r="E162" s="23" t="s">
        <v>345</v>
      </c>
      <c r="F162" s="21"/>
      <c r="G162" s="21"/>
      <c r="H162" s="21"/>
      <c r="I162" s="21"/>
    </row>
    <row r="163">
      <c r="A163" s="21" t="s">
        <v>88</v>
      </c>
      <c r="B163" s="21"/>
      <c r="C163" s="21"/>
      <c r="D163" s="21"/>
      <c r="E163" s="29" t="s">
        <v>346</v>
      </c>
      <c r="F163" s="21"/>
      <c r="G163" s="21"/>
      <c r="H163" s="21"/>
      <c r="I163" s="21"/>
    </row>
    <row r="164" ht="256.5">
      <c r="A164" s="21" t="s">
        <v>43</v>
      </c>
      <c r="B164" s="21"/>
      <c r="C164" s="21"/>
      <c r="D164" s="21"/>
      <c r="E164" s="23" t="s">
        <v>347</v>
      </c>
      <c r="F164" s="21"/>
      <c r="G164" s="21"/>
      <c r="H164" s="21"/>
      <c r="I164" s="21"/>
    </row>
    <row r="165" ht="28.5">
      <c r="A165" s="21" t="s">
        <v>37</v>
      </c>
      <c r="B165" s="21">
        <v>34</v>
      </c>
      <c r="C165" s="22" t="s">
        <v>348</v>
      </c>
      <c r="D165" s="21" t="s">
        <v>39</v>
      </c>
      <c r="E165" s="23" t="s">
        <v>349</v>
      </c>
      <c r="F165" s="24" t="s">
        <v>108</v>
      </c>
      <c r="G165" s="25">
        <v>13.198</v>
      </c>
      <c r="H165" s="26">
        <v>0</v>
      </c>
      <c r="I165" s="27">
        <f>ROUND(G165*H165,P4)</f>
        <v>0</v>
      </c>
      <c r="O165" s="28">
        <f>I165*0.21</f>
        <v>0</v>
      </c>
      <c r="P165">
        <v>3</v>
      </c>
    </row>
    <row r="166">
      <c r="A166" s="21" t="s">
        <v>42</v>
      </c>
      <c r="B166" s="21"/>
      <c r="C166" s="21"/>
      <c r="D166" s="21"/>
      <c r="E166" s="23" t="s">
        <v>39</v>
      </c>
      <c r="F166" s="21"/>
      <c r="G166" s="21"/>
      <c r="H166" s="21"/>
      <c r="I166" s="21"/>
    </row>
    <row r="167">
      <c r="A167" s="21" t="s">
        <v>88</v>
      </c>
      <c r="B167" s="21"/>
      <c r="C167" s="21"/>
      <c r="D167" s="21"/>
      <c r="E167" s="29" t="s">
        <v>350</v>
      </c>
      <c r="F167" s="21"/>
      <c r="G167" s="21"/>
      <c r="H167" s="21"/>
      <c r="I167" s="21"/>
    </row>
    <row r="168" ht="285">
      <c r="A168" s="21" t="s">
        <v>43</v>
      </c>
      <c r="B168" s="21"/>
      <c r="C168" s="21"/>
      <c r="D168" s="21"/>
      <c r="E168" s="23" t="s">
        <v>351</v>
      </c>
      <c r="F168" s="21"/>
      <c r="G168" s="21"/>
      <c r="H168" s="21"/>
      <c r="I168" s="21"/>
    </row>
    <row r="169">
      <c r="A169" s="21" t="s">
        <v>37</v>
      </c>
      <c r="B169" s="21">
        <v>35</v>
      </c>
      <c r="C169" s="22" t="s">
        <v>352</v>
      </c>
      <c r="D169" s="21" t="s">
        <v>39</v>
      </c>
      <c r="E169" s="23" t="s">
        <v>353</v>
      </c>
      <c r="F169" s="24" t="s">
        <v>108</v>
      </c>
      <c r="G169" s="25">
        <v>5.9400000000000004</v>
      </c>
      <c r="H169" s="26">
        <v>0</v>
      </c>
      <c r="I169" s="27">
        <f>ROUND(G169*H169,P4)</f>
        <v>0</v>
      </c>
      <c r="O169" s="28">
        <f>I169*0.21</f>
        <v>0</v>
      </c>
      <c r="P169">
        <v>3</v>
      </c>
    </row>
    <row r="170">
      <c r="A170" s="21" t="s">
        <v>42</v>
      </c>
      <c r="B170" s="21"/>
      <c r="C170" s="21"/>
      <c r="D170" s="21"/>
      <c r="E170" s="23" t="s">
        <v>354</v>
      </c>
      <c r="F170" s="21"/>
      <c r="G170" s="21"/>
      <c r="H170" s="21"/>
      <c r="I170" s="21"/>
    </row>
    <row r="171">
      <c r="A171" s="21" t="s">
        <v>88</v>
      </c>
      <c r="B171" s="21"/>
      <c r="C171" s="21"/>
      <c r="D171" s="21"/>
      <c r="E171" s="29" t="s">
        <v>355</v>
      </c>
      <c r="F171" s="21"/>
      <c r="G171" s="21"/>
      <c r="H171" s="21"/>
      <c r="I171" s="21"/>
    </row>
    <row r="172" ht="42.75">
      <c r="A172" s="21" t="s">
        <v>43</v>
      </c>
      <c r="B172" s="21"/>
      <c r="C172" s="21"/>
      <c r="D172" s="21"/>
      <c r="E172" s="23" t="s">
        <v>356</v>
      </c>
      <c r="F172" s="21"/>
      <c r="G172" s="21"/>
      <c r="H172" s="21"/>
      <c r="I172" s="21"/>
    </row>
    <row r="173">
      <c r="A173" s="21" t="s">
        <v>37</v>
      </c>
      <c r="B173" s="21">
        <v>36</v>
      </c>
      <c r="C173" s="22" t="s">
        <v>357</v>
      </c>
      <c r="D173" s="21" t="s">
        <v>39</v>
      </c>
      <c r="E173" s="23" t="s">
        <v>358</v>
      </c>
      <c r="F173" s="24" t="s">
        <v>108</v>
      </c>
      <c r="G173" s="25">
        <v>37.819000000000003</v>
      </c>
      <c r="H173" s="26">
        <v>0</v>
      </c>
      <c r="I173" s="27">
        <f>ROUND(G173*H173,P4)</f>
        <v>0</v>
      </c>
      <c r="O173" s="28">
        <f>I173*0.21</f>
        <v>0</v>
      </c>
      <c r="P173">
        <v>3</v>
      </c>
    </row>
    <row r="174">
      <c r="A174" s="21" t="s">
        <v>42</v>
      </c>
      <c r="B174" s="21"/>
      <c r="C174" s="21"/>
      <c r="D174" s="21"/>
      <c r="E174" s="23" t="s">
        <v>359</v>
      </c>
      <c r="F174" s="21"/>
      <c r="G174" s="21"/>
      <c r="H174" s="21"/>
      <c r="I174" s="21"/>
    </row>
    <row r="175">
      <c r="A175" s="21" t="s">
        <v>88</v>
      </c>
      <c r="B175" s="21"/>
      <c r="C175" s="21"/>
      <c r="D175" s="21"/>
      <c r="E175" s="29" t="s">
        <v>360</v>
      </c>
      <c r="F175" s="21"/>
      <c r="G175" s="21"/>
      <c r="H175" s="21"/>
      <c r="I175" s="21"/>
    </row>
    <row r="176">
      <c r="A176" s="21" t="s">
        <v>88</v>
      </c>
      <c r="B176" s="21"/>
      <c r="C176" s="21"/>
      <c r="D176" s="21"/>
      <c r="E176" s="29" t="s">
        <v>361</v>
      </c>
      <c r="F176" s="21"/>
      <c r="G176" s="21"/>
      <c r="H176" s="21"/>
      <c r="I176" s="21"/>
    </row>
    <row r="177">
      <c r="A177" s="21" t="s">
        <v>88</v>
      </c>
      <c r="B177" s="21"/>
      <c r="C177" s="21"/>
      <c r="D177" s="21"/>
      <c r="E177" s="29" t="s">
        <v>362</v>
      </c>
      <c r="F177" s="21"/>
      <c r="G177" s="21"/>
      <c r="H177" s="21"/>
      <c r="I177" s="21"/>
    </row>
    <row r="178" ht="42.75">
      <c r="A178" s="21" t="s">
        <v>43</v>
      </c>
      <c r="B178" s="21"/>
      <c r="C178" s="21"/>
      <c r="D178" s="21"/>
      <c r="E178" s="23" t="s">
        <v>356</v>
      </c>
      <c r="F178" s="21"/>
      <c r="G178" s="21"/>
      <c r="H178" s="21"/>
      <c r="I178" s="21"/>
    </row>
    <row r="179">
      <c r="A179" s="21" t="s">
        <v>37</v>
      </c>
      <c r="B179" s="21">
        <v>37</v>
      </c>
      <c r="C179" s="22" t="s">
        <v>363</v>
      </c>
      <c r="D179" s="21" t="s">
        <v>39</v>
      </c>
      <c r="E179" s="23" t="s">
        <v>364</v>
      </c>
      <c r="F179" s="24" t="s">
        <v>108</v>
      </c>
      <c r="G179" s="25">
        <v>1.98</v>
      </c>
      <c r="H179" s="26">
        <v>0</v>
      </c>
      <c r="I179" s="27">
        <f>ROUND(G179*H179,P4)</f>
        <v>0</v>
      </c>
      <c r="O179" s="28">
        <f>I179*0.21</f>
        <v>0</v>
      </c>
      <c r="P179">
        <v>3</v>
      </c>
    </row>
    <row r="180">
      <c r="A180" s="21" t="s">
        <v>42</v>
      </c>
      <c r="B180" s="21"/>
      <c r="C180" s="21"/>
      <c r="D180" s="21"/>
      <c r="E180" s="23" t="s">
        <v>39</v>
      </c>
      <c r="F180" s="21"/>
      <c r="G180" s="21"/>
      <c r="H180" s="21"/>
      <c r="I180" s="21"/>
    </row>
    <row r="181">
      <c r="A181" s="21" t="s">
        <v>88</v>
      </c>
      <c r="B181" s="21"/>
      <c r="C181" s="21"/>
      <c r="D181" s="21"/>
      <c r="E181" s="29" t="s">
        <v>240</v>
      </c>
      <c r="F181" s="21"/>
      <c r="G181" s="21"/>
      <c r="H181" s="21"/>
      <c r="I181" s="21"/>
    </row>
    <row r="182" ht="128.25">
      <c r="A182" s="21" t="s">
        <v>43</v>
      </c>
      <c r="B182" s="21"/>
      <c r="C182" s="21"/>
      <c r="D182" s="21"/>
      <c r="E182" s="23" t="s">
        <v>365</v>
      </c>
      <c r="F182" s="21"/>
      <c r="G182" s="21"/>
      <c r="H182" s="21"/>
      <c r="I182" s="21"/>
    </row>
    <row r="183">
      <c r="A183" s="21" t="s">
        <v>37</v>
      </c>
      <c r="B183" s="21">
        <v>38</v>
      </c>
      <c r="C183" s="22" t="s">
        <v>366</v>
      </c>
      <c r="D183" s="21" t="s">
        <v>39</v>
      </c>
      <c r="E183" s="23" t="s">
        <v>367</v>
      </c>
      <c r="F183" s="24" t="s">
        <v>108</v>
      </c>
      <c r="G183" s="25">
        <v>1.728</v>
      </c>
      <c r="H183" s="26">
        <v>0</v>
      </c>
      <c r="I183" s="27">
        <f>ROUND(G183*H183,P4)</f>
        <v>0</v>
      </c>
      <c r="O183" s="28">
        <f>I183*0.21</f>
        <v>0</v>
      </c>
      <c r="P183">
        <v>3</v>
      </c>
    </row>
    <row r="184">
      <c r="A184" s="21" t="s">
        <v>42</v>
      </c>
      <c r="B184" s="21"/>
      <c r="C184" s="21"/>
      <c r="D184" s="21"/>
      <c r="E184" s="23" t="s">
        <v>368</v>
      </c>
      <c r="F184" s="21"/>
      <c r="G184" s="21"/>
      <c r="H184" s="21"/>
      <c r="I184" s="21"/>
    </row>
    <row r="185">
      <c r="A185" s="21" t="s">
        <v>88</v>
      </c>
      <c r="B185" s="21"/>
      <c r="C185" s="21"/>
      <c r="D185" s="21"/>
      <c r="E185" s="29" t="s">
        <v>369</v>
      </c>
      <c r="F185" s="21"/>
      <c r="G185" s="21"/>
      <c r="H185" s="21"/>
      <c r="I185" s="21"/>
    </row>
    <row r="186" ht="57">
      <c r="A186" s="21" t="s">
        <v>43</v>
      </c>
      <c r="B186" s="21"/>
      <c r="C186" s="21"/>
      <c r="D186" s="21"/>
      <c r="E186" s="23" t="s">
        <v>370</v>
      </c>
      <c r="F186" s="21"/>
      <c r="G186" s="21"/>
      <c r="H186" s="21"/>
      <c r="I186" s="21"/>
    </row>
    <row r="187">
      <c r="A187" s="21" t="s">
        <v>37</v>
      </c>
      <c r="B187" s="21">
        <v>39</v>
      </c>
      <c r="C187" s="22" t="s">
        <v>371</v>
      </c>
      <c r="D187" s="21" t="s">
        <v>39</v>
      </c>
      <c r="E187" s="23" t="s">
        <v>372</v>
      </c>
      <c r="F187" s="24" t="s">
        <v>108</v>
      </c>
      <c r="G187" s="25">
        <v>3.96</v>
      </c>
      <c r="H187" s="26">
        <v>0</v>
      </c>
      <c r="I187" s="27">
        <f>ROUND(G187*H187,P4)</f>
        <v>0</v>
      </c>
      <c r="O187" s="28">
        <f>I187*0.21</f>
        <v>0</v>
      </c>
      <c r="P187">
        <v>3</v>
      </c>
    </row>
    <row r="188">
      <c r="A188" s="21" t="s">
        <v>42</v>
      </c>
      <c r="B188" s="21"/>
      <c r="C188" s="21"/>
      <c r="D188" s="21"/>
      <c r="E188" s="23" t="s">
        <v>373</v>
      </c>
      <c r="F188" s="21"/>
      <c r="G188" s="21"/>
      <c r="H188" s="21"/>
      <c r="I188" s="21"/>
    </row>
    <row r="189">
      <c r="A189" s="21" t="s">
        <v>88</v>
      </c>
      <c r="B189" s="21"/>
      <c r="C189" s="21"/>
      <c r="D189" s="21"/>
      <c r="E189" s="29" t="s">
        <v>374</v>
      </c>
      <c r="F189" s="21"/>
      <c r="G189" s="21"/>
      <c r="H189" s="21"/>
      <c r="I189" s="21"/>
    </row>
    <row r="190" ht="57">
      <c r="A190" s="21" t="s">
        <v>43</v>
      </c>
      <c r="B190" s="21"/>
      <c r="C190" s="21"/>
      <c r="D190" s="21"/>
      <c r="E190" s="23" t="s">
        <v>370</v>
      </c>
      <c r="F190" s="21"/>
      <c r="G190" s="21"/>
      <c r="H190" s="21"/>
      <c r="I190" s="21"/>
    </row>
    <row r="191">
      <c r="A191" s="18" t="s">
        <v>34</v>
      </c>
      <c r="B191" s="18"/>
      <c r="C191" s="19" t="s">
        <v>375</v>
      </c>
      <c r="D191" s="18"/>
      <c r="E191" s="18" t="s">
        <v>376</v>
      </c>
      <c r="F191" s="18"/>
      <c r="G191" s="18"/>
      <c r="H191" s="18"/>
      <c r="I191" s="20">
        <f>SUMIFS(I192:I202,A192:A202,"P")</f>
        <v>0</v>
      </c>
    </row>
    <row r="192">
      <c r="A192" s="21" t="s">
        <v>37</v>
      </c>
      <c r="B192" s="21">
        <v>40</v>
      </c>
      <c r="C192" s="22" t="s">
        <v>377</v>
      </c>
      <c r="D192" s="21" t="s">
        <v>39</v>
      </c>
      <c r="E192" s="23" t="s">
        <v>378</v>
      </c>
      <c r="F192" s="24" t="s">
        <v>134</v>
      </c>
      <c r="G192" s="25">
        <v>22</v>
      </c>
      <c r="H192" s="26">
        <v>0</v>
      </c>
      <c r="I192" s="27">
        <f>ROUND(G192*H192,P4)</f>
        <v>0</v>
      </c>
      <c r="O192" s="28">
        <f>I192*0.21</f>
        <v>0</v>
      </c>
      <c r="P192">
        <v>3</v>
      </c>
    </row>
    <row r="193" ht="42.75">
      <c r="A193" s="21" t="s">
        <v>42</v>
      </c>
      <c r="B193" s="21"/>
      <c r="C193" s="21"/>
      <c r="D193" s="21"/>
      <c r="E193" s="23" t="s">
        <v>379</v>
      </c>
      <c r="F193" s="21"/>
      <c r="G193" s="21"/>
      <c r="H193" s="21"/>
      <c r="I193" s="21"/>
    </row>
    <row r="194">
      <c r="A194" s="21" t="s">
        <v>88</v>
      </c>
      <c r="B194" s="21"/>
      <c r="C194" s="21"/>
      <c r="D194" s="21"/>
      <c r="E194" s="29" t="s">
        <v>380</v>
      </c>
      <c r="F194" s="21"/>
      <c r="G194" s="21"/>
      <c r="H194" s="21"/>
      <c r="I194" s="21"/>
    </row>
    <row r="195" ht="313.5">
      <c r="A195" s="21" t="s">
        <v>43</v>
      </c>
      <c r="B195" s="21"/>
      <c r="C195" s="21"/>
      <c r="D195" s="21"/>
      <c r="E195" s="23" t="s">
        <v>381</v>
      </c>
      <c r="F195" s="21"/>
      <c r="G195" s="21"/>
      <c r="H195" s="21"/>
      <c r="I195" s="21"/>
    </row>
    <row r="196">
      <c r="A196" s="21" t="s">
        <v>37</v>
      </c>
      <c r="B196" s="21">
        <v>41</v>
      </c>
      <c r="C196" s="22" t="s">
        <v>382</v>
      </c>
      <c r="D196" s="21" t="s">
        <v>39</v>
      </c>
      <c r="E196" s="23" t="s">
        <v>383</v>
      </c>
      <c r="F196" s="24" t="s">
        <v>134</v>
      </c>
      <c r="G196" s="25">
        <v>7.5</v>
      </c>
      <c r="H196" s="26">
        <v>0</v>
      </c>
      <c r="I196" s="27">
        <f>ROUND(G196*H196,P4)</f>
        <v>0</v>
      </c>
      <c r="O196" s="28">
        <f>I196*0.21</f>
        <v>0</v>
      </c>
      <c r="P196">
        <v>3</v>
      </c>
    </row>
    <row r="197" ht="28.5">
      <c r="A197" s="21" t="s">
        <v>42</v>
      </c>
      <c r="B197" s="21"/>
      <c r="C197" s="21"/>
      <c r="D197" s="21"/>
      <c r="E197" s="23" t="s">
        <v>384</v>
      </c>
      <c r="F197" s="21"/>
      <c r="G197" s="21"/>
      <c r="H197" s="21"/>
      <c r="I197" s="21"/>
    </row>
    <row r="198">
      <c r="A198" s="21" t="s">
        <v>88</v>
      </c>
      <c r="B198" s="21"/>
      <c r="C198" s="21"/>
      <c r="D198" s="21"/>
      <c r="E198" s="29" t="s">
        <v>385</v>
      </c>
      <c r="F198" s="21"/>
      <c r="G198" s="21"/>
      <c r="H198" s="21"/>
      <c r="I198" s="21"/>
    </row>
    <row r="199" ht="299.25">
      <c r="A199" s="21" t="s">
        <v>43</v>
      </c>
      <c r="B199" s="21"/>
      <c r="C199" s="21"/>
      <c r="D199" s="21"/>
      <c r="E199" s="23" t="s">
        <v>386</v>
      </c>
      <c r="F199" s="21"/>
      <c r="G199" s="21"/>
      <c r="H199" s="21"/>
      <c r="I199" s="21"/>
    </row>
    <row r="200">
      <c r="A200" s="21" t="s">
        <v>37</v>
      </c>
      <c r="B200" s="21">
        <v>42</v>
      </c>
      <c r="C200" s="22" t="s">
        <v>387</v>
      </c>
      <c r="D200" s="21" t="s">
        <v>39</v>
      </c>
      <c r="E200" s="23" t="s">
        <v>388</v>
      </c>
      <c r="F200" s="24" t="s">
        <v>75</v>
      </c>
      <c r="G200" s="25">
        <v>2</v>
      </c>
      <c r="H200" s="26">
        <v>0</v>
      </c>
      <c r="I200" s="27">
        <f>ROUND(G200*H200,P4)</f>
        <v>0</v>
      </c>
      <c r="O200" s="28">
        <f>I200*0.21</f>
        <v>0</v>
      </c>
      <c r="P200">
        <v>3</v>
      </c>
    </row>
    <row r="201">
      <c r="A201" s="21" t="s">
        <v>42</v>
      </c>
      <c r="B201" s="21"/>
      <c r="C201" s="21"/>
      <c r="D201" s="21"/>
      <c r="E201" s="23" t="s">
        <v>39</v>
      </c>
      <c r="F201" s="21"/>
      <c r="G201" s="21"/>
      <c r="H201" s="21"/>
      <c r="I201" s="21"/>
    </row>
    <row r="202" ht="42.75">
      <c r="A202" s="21" t="s">
        <v>43</v>
      </c>
      <c r="B202" s="21"/>
      <c r="C202" s="21"/>
      <c r="D202" s="21"/>
      <c r="E202" s="23" t="s">
        <v>389</v>
      </c>
      <c r="F202" s="21"/>
      <c r="G202" s="21"/>
      <c r="H202" s="21"/>
      <c r="I202" s="21"/>
    </row>
    <row r="203">
      <c r="A203" s="18" t="s">
        <v>34</v>
      </c>
      <c r="B203" s="18"/>
      <c r="C203" s="19" t="s">
        <v>156</v>
      </c>
      <c r="D203" s="18"/>
      <c r="E203" s="18" t="s">
        <v>157</v>
      </c>
      <c r="F203" s="18"/>
      <c r="G203" s="18"/>
      <c r="H203" s="18"/>
      <c r="I203" s="20">
        <f>SUMIFS(I204:I233,A204:A233,"P")</f>
        <v>0</v>
      </c>
    </row>
    <row r="204">
      <c r="A204" s="21" t="s">
        <v>37</v>
      </c>
      <c r="B204" s="21">
        <v>43</v>
      </c>
      <c r="C204" s="22" t="s">
        <v>390</v>
      </c>
      <c r="D204" s="21" t="s">
        <v>39</v>
      </c>
      <c r="E204" s="23" t="s">
        <v>391</v>
      </c>
      <c r="F204" s="24" t="s">
        <v>134</v>
      </c>
      <c r="G204" s="25">
        <v>13.199999999999999</v>
      </c>
      <c r="H204" s="26">
        <v>0</v>
      </c>
      <c r="I204" s="27">
        <f>ROUND(G204*H204,P4)</f>
        <v>0</v>
      </c>
      <c r="O204" s="28">
        <f>I204*0.21</f>
        <v>0</v>
      </c>
      <c r="P204">
        <v>3</v>
      </c>
    </row>
    <row r="205">
      <c r="A205" s="21" t="s">
        <v>42</v>
      </c>
      <c r="B205" s="21"/>
      <c r="C205" s="21"/>
      <c r="D205" s="21"/>
      <c r="E205" s="23"/>
      <c r="F205" s="21"/>
      <c r="G205" s="21"/>
      <c r="H205" s="21"/>
      <c r="I205" s="21"/>
    </row>
    <row r="206">
      <c r="A206" s="21" t="s">
        <v>88</v>
      </c>
      <c r="B206" s="21"/>
      <c r="C206" s="21"/>
      <c r="D206" s="21"/>
      <c r="E206" s="29" t="s">
        <v>392</v>
      </c>
      <c r="F206" s="21"/>
      <c r="G206" s="21"/>
      <c r="H206" s="21"/>
      <c r="I206" s="21"/>
    </row>
    <row r="207" ht="71.25">
      <c r="A207" s="21" t="s">
        <v>43</v>
      </c>
      <c r="B207" s="21"/>
      <c r="C207" s="21"/>
      <c r="D207" s="21"/>
      <c r="E207" s="23" t="s">
        <v>393</v>
      </c>
      <c r="F207" s="21"/>
      <c r="G207" s="21"/>
      <c r="H207" s="21"/>
      <c r="I207" s="21"/>
    </row>
    <row r="208">
      <c r="A208" s="21" t="s">
        <v>37</v>
      </c>
      <c r="B208" s="21">
        <v>44</v>
      </c>
      <c r="C208" s="22" t="s">
        <v>394</v>
      </c>
      <c r="D208" s="21" t="s">
        <v>39</v>
      </c>
      <c r="E208" s="23" t="s">
        <v>395</v>
      </c>
      <c r="F208" s="24" t="s">
        <v>75</v>
      </c>
      <c r="G208" s="25">
        <v>2</v>
      </c>
      <c r="H208" s="26">
        <v>0</v>
      </c>
      <c r="I208" s="27">
        <f>ROUND(G208*H208,P4)</f>
        <v>0</v>
      </c>
      <c r="O208" s="28">
        <f>I208*0.21</f>
        <v>0</v>
      </c>
      <c r="P208">
        <v>3</v>
      </c>
    </row>
    <row r="209">
      <c r="A209" s="21" t="s">
        <v>42</v>
      </c>
      <c r="B209" s="21"/>
      <c r="C209" s="21"/>
      <c r="D209" s="21"/>
      <c r="E209" s="23" t="s">
        <v>396</v>
      </c>
      <c r="F209" s="21"/>
      <c r="G209" s="21"/>
      <c r="H209" s="21"/>
      <c r="I209" s="21"/>
    </row>
    <row r="210" ht="28.5">
      <c r="A210" s="21" t="s">
        <v>43</v>
      </c>
      <c r="B210" s="21"/>
      <c r="C210" s="21"/>
      <c r="D210" s="21"/>
      <c r="E210" s="23" t="s">
        <v>397</v>
      </c>
      <c r="F210" s="21"/>
      <c r="G210" s="21"/>
      <c r="H210" s="21"/>
      <c r="I210" s="21"/>
    </row>
    <row r="211" ht="28.5">
      <c r="A211" s="21" t="s">
        <v>37</v>
      </c>
      <c r="B211" s="21">
        <v>45</v>
      </c>
      <c r="C211" s="22" t="s">
        <v>398</v>
      </c>
      <c r="D211" s="21" t="s">
        <v>39</v>
      </c>
      <c r="E211" s="23" t="s">
        <v>399</v>
      </c>
      <c r="F211" s="24" t="s">
        <v>134</v>
      </c>
      <c r="G211" s="25">
        <v>6.5</v>
      </c>
      <c r="H211" s="26">
        <v>0</v>
      </c>
      <c r="I211" s="27">
        <f>ROUND(G211*H211,P4)</f>
        <v>0</v>
      </c>
      <c r="O211" s="28">
        <f>I211*0.21</f>
        <v>0</v>
      </c>
      <c r="P211">
        <v>3</v>
      </c>
    </row>
    <row r="212">
      <c r="A212" s="21" t="s">
        <v>42</v>
      </c>
      <c r="B212" s="21"/>
      <c r="C212" s="21"/>
      <c r="D212" s="21"/>
      <c r="E212" s="23" t="s">
        <v>39</v>
      </c>
      <c r="F212" s="21"/>
      <c r="G212" s="21"/>
      <c r="H212" s="21"/>
      <c r="I212" s="21"/>
    </row>
    <row r="213">
      <c r="A213" s="21" t="s">
        <v>88</v>
      </c>
      <c r="B213" s="21"/>
      <c r="C213" s="21"/>
      <c r="D213" s="21"/>
      <c r="E213" s="29" t="s">
        <v>400</v>
      </c>
      <c r="F213" s="21"/>
      <c r="G213" s="21"/>
      <c r="H213" s="21"/>
      <c r="I213" s="21"/>
    </row>
    <row r="214" ht="57">
      <c r="A214" s="21" t="s">
        <v>43</v>
      </c>
      <c r="B214" s="21"/>
      <c r="C214" s="21"/>
      <c r="D214" s="21"/>
      <c r="E214" s="23" t="s">
        <v>401</v>
      </c>
      <c r="F214" s="21"/>
      <c r="G214" s="21"/>
      <c r="H214" s="21"/>
      <c r="I214" s="21"/>
    </row>
    <row r="215">
      <c r="A215" s="21" t="s">
        <v>37</v>
      </c>
      <c r="B215" s="21">
        <v>46</v>
      </c>
      <c r="C215" s="22" t="s">
        <v>402</v>
      </c>
      <c r="D215" s="21" t="s">
        <v>39</v>
      </c>
      <c r="E215" s="23" t="s">
        <v>403</v>
      </c>
      <c r="F215" s="24" t="s">
        <v>134</v>
      </c>
      <c r="G215" s="25">
        <v>25.32</v>
      </c>
      <c r="H215" s="26">
        <v>0</v>
      </c>
      <c r="I215" s="27">
        <f>ROUND(G215*H215,P4)</f>
        <v>0</v>
      </c>
      <c r="O215" s="28">
        <f>I215*0.21</f>
        <v>0</v>
      </c>
      <c r="P215">
        <v>3</v>
      </c>
    </row>
    <row r="216" ht="28.5">
      <c r="A216" s="21" t="s">
        <v>42</v>
      </c>
      <c r="B216" s="21"/>
      <c r="C216" s="21"/>
      <c r="D216" s="21"/>
      <c r="E216" s="23" t="s">
        <v>404</v>
      </c>
      <c r="F216" s="21"/>
      <c r="G216" s="21"/>
      <c r="H216" s="21"/>
      <c r="I216" s="21"/>
    </row>
    <row r="217">
      <c r="A217" s="21" t="s">
        <v>88</v>
      </c>
      <c r="B217" s="21"/>
      <c r="C217" s="21"/>
      <c r="D217" s="21"/>
      <c r="E217" s="29" t="s">
        <v>405</v>
      </c>
      <c r="F217" s="21"/>
      <c r="G217" s="21"/>
      <c r="H217" s="21"/>
      <c r="I217" s="21"/>
    </row>
    <row r="218" ht="28.5">
      <c r="A218" s="21" t="s">
        <v>43</v>
      </c>
      <c r="B218" s="21"/>
      <c r="C218" s="21"/>
      <c r="D218" s="21"/>
      <c r="E218" s="23" t="s">
        <v>166</v>
      </c>
      <c r="F218" s="21"/>
      <c r="G218" s="21"/>
      <c r="H218" s="21"/>
      <c r="I218" s="21"/>
    </row>
    <row r="219">
      <c r="A219" s="21" t="s">
        <v>37</v>
      </c>
      <c r="B219" s="21">
        <v>47</v>
      </c>
      <c r="C219" s="22" t="s">
        <v>406</v>
      </c>
      <c r="D219" s="21" t="s">
        <v>39</v>
      </c>
      <c r="E219" s="23" t="s">
        <v>407</v>
      </c>
      <c r="F219" s="24" t="s">
        <v>134</v>
      </c>
      <c r="G219" s="25">
        <v>20.399999999999999</v>
      </c>
      <c r="H219" s="26">
        <v>0</v>
      </c>
      <c r="I219" s="27">
        <f>ROUND(G219*H219,P4)</f>
        <v>0</v>
      </c>
      <c r="O219" s="28">
        <f>I219*0.21</f>
        <v>0</v>
      </c>
      <c r="P219">
        <v>3</v>
      </c>
    </row>
    <row r="220">
      <c r="A220" s="21" t="s">
        <v>42</v>
      </c>
      <c r="B220" s="21"/>
      <c r="C220" s="21"/>
      <c r="D220" s="21"/>
      <c r="E220" s="23" t="s">
        <v>39</v>
      </c>
      <c r="F220" s="21"/>
      <c r="G220" s="21"/>
      <c r="H220" s="21"/>
      <c r="I220" s="21"/>
    </row>
    <row r="221">
      <c r="A221" s="21" t="s">
        <v>88</v>
      </c>
      <c r="B221" s="21"/>
      <c r="C221" s="21"/>
      <c r="D221" s="21"/>
      <c r="E221" s="29" t="s">
        <v>408</v>
      </c>
      <c r="F221" s="21"/>
      <c r="G221" s="21"/>
      <c r="H221" s="21"/>
      <c r="I221" s="21"/>
    </row>
    <row r="222">
      <c r="A222" s="21" t="s">
        <v>88</v>
      </c>
      <c r="B222" s="21"/>
      <c r="C222" s="21"/>
      <c r="D222" s="21"/>
      <c r="E222" s="29" t="s">
        <v>409</v>
      </c>
      <c r="F222" s="21"/>
      <c r="G222" s="21"/>
      <c r="H222" s="21"/>
      <c r="I222" s="21"/>
    </row>
    <row r="223">
      <c r="A223" s="21" t="s">
        <v>88</v>
      </c>
      <c r="B223" s="21"/>
      <c r="C223" s="21"/>
      <c r="D223" s="21"/>
      <c r="E223" s="29" t="s">
        <v>410</v>
      </c>
      <c r="F223" s="21"/>
      <c r="G223" s="21"/>
      <c r="H223" s="21"/>
      <c r="I223" s="21"/>
    </row>
    <row r="224">
      <c r="A224" s="21" t="s">
        <v>88</v>
      </c>
      <c r="B224" s="21"/>
      <c r="C224" s="21"/>
      <c r="D224" s="21"/>
      <c r="E224" s="29" t="s">
        <v>411</v>
      </c>
      <c r="F224" s="21"/>
      <c r="G224" s="21"/>
      <c r="H224" s="21"/>
      <c r="I224" s="21"/>
    </row>
    <row r="225" ht="42.75">
      <c r="A225" s="21" t="s">
        <v>43</v>
      </c>
      <c r="B225" s="21"/>
      <c r="C225" s="21"/>
      <c r="D225" s="21"/>
      <c r="E225" s="23" t="s">
        <v>412</v>
      </c>
      <c r="F225" s="21"/>
      <c r="G225" s="21"/>
      <c r="H225" s="21"/>
      <c r="I225" s="21"/>
    </row>
    <row r="226">
      <c r="A226" s="21" t="s">
        <v>37</v>
      </c>
      <c r="B226" s="21">
        <v>48</v>
      </c>
      <c r="C226" s="22" t="s">
        <v>413</v>
      </c>
      <c r="D226" s="21" t="s">
        <v>39</v>
      </c>
      <c r="E226" s="23" t="s">
        <v>414</v>
      </c>
      <c r="F226" s="24" t="s">
        <v>134</v>
      </c>
      <c r="G226" s="25">
        <v>13.199999999999999</v>
      </c>
      <c r="H226" s="26">
        <v>0</v>
      </c>
      <c r="I226" s="27">
        <f>ROUND(G226*H226,P4)</f>
        <v>0</v>
      </c>
      <c r="O226" s="28">
        <f>I226*0.21</f>
        <v>0</v>
      </c>
      <c r="P226">
        <v>3</v>
      </c>
    </row>
    <row r="227">
      <c r="A227" s="21" t="s">
        <v>42</v>
      </c>
      <c r="B227" s="21"/>
      <c r="C227" s="21"/>
      <c r="D227" s="21"/>
      <c r="E227" s="23" t="s">
        <v>415</v>
      </c>
      <c r="F227" s="21"/>
      <c r="G227" s="21"/>
      <c r="H227" s="21"/>
      <c r="I227" s="21"/>
    </row>
    <row r="228">
      <c r="A228" s="21" t="s">
        <v>88</v>
      </c>
      <c r="B228" s="21"/>
      <c r="C228" s="21"/>
      <c r="D228" s="21"/>
      <c r="E228" s="29" t="s">
        <v>416</v>
      </c>
      <c r="F228" s="21"/>
      <c r="G228" s="21"/>
      <c r="H228" s="21"/>
      <c r="I228" s="21"/>
    </row>
    <row r="229" ht="28.5">
      <c r="A229" s="21" t="s">
        <v>43</v>
      </c>
      <c r="B229" s="21"/>
      <c r="C229" s="21"/>
      <c r="D229" s="21"/>
      <c r="E229" s="23" t="s">
        <v>417</v>
      </c>
      <c r="F229" s="21"/>
      <c r="G229" s="21"/>
      <c r="H229" s="21"/>
      <c r="I229" s="21"/>
    </row>
    <row r="230" ht="28.5">
      <c r="A230" s="21" t="s">
        <v>37</v>
      </c>
      <c r="B230" s="21">
        <v>49</v>
      </c>
      <c r="C230" s="22" t="s">
        <v>418</v>
      </c>
      <c r="D230" s="21" t="s">
        <v>39</v>
      </c>
      <c r="E230" s="23" t="s">
        <v>419</v>
      </c>
      <c r="F230" s="24" t="s">
        <v>134</v>
      </c>
      <c r="G230" s="25">
        <v>35.5</v>
      </c>
      <c r="H230" s="26">
        <v>0</v>
      </c>
      <c r="I230" s="27">
        <f>ROUND(G230*H230,P4)</f>
        <v>0</v>
      </c>
      <c r="O230" s="28">
        <f>I230*0.21</f>
        <v>0</v>
      </c>
      <c r="P230">
        <v>3</v>
      </c>
    </row>
    <row r="231">
      <c r="A231" s="21" t="s">
        <v>42</v>
      </c>
      <c r="B231" s="21"/>
      <c r="C231" s="21"/>
      <c r="D231" s="21"/>
      <c r="E231" s="23" t="s">
        <v>420</v>
      </c>
      <c r="F231" s="21"/>
      <c r="G231" s="21"/>
      <c r="H231" s="21"/>
      <c r="I231" s="21"/>
    </row>
    <row r="232">
      <c r="A232" s="21" t="s">
        <v>88</v>
      </c>
      <c r="B232" s="21"/>
      <c r="C232" s="21"/>
      <c r="D232" s="21"/>
      <c r="E232" s="29" t="s">
        <v>421</v>
      </c>
      <c r="F232" s="21"/>
      <c r="G232" s="21"/>
      <c r="H232" s="21"/>
      <c r="I232" s="21"/>
    </row>
    <row r="233" ht="114">
      <c r="A233" s="21" t="s">
        <v>43</v>
      </c>
      <c r="B233" s="21"/>
      <c r="C233" s="21"/>
      <c r="D233" s="21"/>
      <c r="E233" s="23" t="s">
        <v>422</v>
      </c>
      <c r="F233" s="21"/>
      <c r="G233" s="21"/>
      <c r="H233" s="21"/>
      <c r="I233" s="21"/>
    </row>
  </sheetData>
  <sheetProtection sheet="1" objects="1" scenarios="1" spinCount="100000" saltValue="HSBn0MwaltN8TxLjd914PFofsgSCTsnRpYe1NjQDvkWmCVCrq4qnwq2adZbIM/FpL4pjVxkZ/phAoyt3RpDChQ==" hashValue="tYMelgr1GRSwDBo8PDzAPCuag/0Ms5OrnNhzub3OLUJSFDjfXtiAyokjhTEd1tviF5nW87vNme1/t6xprx/9+g==" algorithmName="SHA-512" password="CC05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 Mlčák</dc:creator>
  <cp:lastModifiedBy>David Mlčák</cp:lastModifiedBy>
  <dcterms:created xsi:type="dcterms:W3CDTF">2023-12-12T09:26:10Z</dcterms:created>
  <dcterms:modified xsi:type="dcterms:W3CDTF">2023-12-12T09:26:11Z</dcterms:modified>
</cp:coreProperties>
</file>