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375" windowHeight="9735" tabRatio="806" activeTab="0"/>
  </bookViews>
  <sheets>
    <sheet name="PŘÍLOHA B" sheetId="1" r:id="rId1"/>
  </sheets>
  <definedNames>
    <definedName name="AAA" localSheetId="0">#REF!</definedName>
    <definedName name="AAA">#REF!</definedName>
    <definedName name="BPK1" localSheetId="0">#REF!</definedName>
    <definedName name="BPK1">#REF!</definedName>
    <definedName name="BPK2" localSheetId="0">#REF!</definedName>
    <definedName name="BPK2">#REF!</definedName>
    <definedName name="BPK3" localSheetId="0">#REF!</definedName>
    <definedName name="BPK3">#REF!</definedName>
    <definedName name="cisloobjektu">#REF!</definedName>
    <definedName name="cislostavby">#REF!</definedName>
    <definedName name="dadresa" localSheetId="0">#REF!</definedName>
    <definedName name="dadresa">#REF!</definedName>
    <definedName name="Datum">#REF!</definedName>
    <definedName name="DIČ" localSheetId="0">#REF!</definedName>
    <definedName name="DIČ">#REF!</definedName>
    <definedName name="Dil">#REF!</definedName>
    <definedName name="dmisto" localSheetId="0">#REF!</definedName>
    <definedName name="dmisto">#REF!</definedName>
    <definedName name="Dodavka">#REF!</definedName>
    <definedName name="Dodavka0" localSheetId="0">#REF!</definedName>
    <definedName name="Dodavka0">#REF!</definedName>
    <definedName name="dpsc" localSheetId="0">#REF!</definedName>
    <definedName name="dpsc">#REF!</definedName>
    <definedName name="HSV">#REF!</definedName>
    <definedName name="HSV_" localSheetId="0">#REF!</definedName>
    <definedName name="HSV_">#REF!</definedName>
    <definedName name="HSV0" localSheetId="0">#REF!</definedName>
    <definedName name="HSV0">#REF!</definedName>
    <definedName name="HZS">#REF!</definedName>
    <definedName name="HZS0" localSheetId="0">#REF!</definedName>
    <definedName name="HZS0">#REF!</definedName>
    <definedName name="IČO" localSheetId="0">#REF!</definedName>
    <definedName name="IČO">#REF!</definedName>
    <definedName name="JKSO">#REF!</definedName>
    <definedName name="MJ">#REF!</definedName>
    <definedName name="Mont">#REF!</definedName>
    <definedName name="Mont_" localSheetId="0">#REF!</definedName>
    <definedName name="Mont_">#REF!</definedName>
    <definedName name="Montaz0" localSheetId="0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Objekt">#REF!</definedName>
    <definedName name="_xlnm.Print_Area" localSheetId="0">'PŘÍLOHA B'!$A$1:$H$101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 localSheetId="0">#REF!</definedName>
    <definedName name="PSV_">#REF!</definedName>
    <definedName name="PSV0" localSheetId="0">#REF!</definedName>
    <definedName name="PSV0">#REF!</definedName>
    <definedName name="SloupecCC" localSheetId="0">#REF!</definedName>
    <definedName name="SloupecCC">#REF!</definedName>
    <definedName name="SloupecCDH" localSheetId="0">#REF!</definedName>
    <definedName name="SloupecCDH">#REF!</definedName>
    <definedName name="SloupecCisloPol" localSheetId="0">#REF!</definedName>
    <definedName name="SloupecCisloPol">#REF!</definedName>
    <definedName name="SloupecCH" localSheetId="0">#REF!</definedName>
    <definedName name="SloupecCH">#REF!</definedName>
    <definedName name="SloupecJC" localSheetId="0">#REF!</definedName>
    <definedName name="SloupecJC">#REF!</definedName>
    <definedName name="SloupecJDH" localSheetId="0">#REF!</definedName>
    <definedName name="SloupecJDH">#REF!</definedName>
    <definedName name="SloupecJDM" localSheetId="0">#REF!</definedName>
    <definedName name="SloupecJDM">#REF!</definedName>
    <definedName name="SloupecJH" localSheetId="0">#REF!</definedName>
    <definedName name="SloupecJH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StavbaCelkem">#REF!</definedName>
    <definedName name="Typ" localSheetId="0">#REF!</definedName>
    <definedName name="Typ">#REF!</definedName>
    <definedName name="VRN" localSheetId="0">#REF!</definedName>
    <definedName name="VRN">#REF!</definedName>
    <definedName name="VRNKc">#REF!</definedName>
    <definedName name="VRNNazev" localSheetId="0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<sst xmlns="http://schemas.openxmlformats.org/spreadsheetml/2006/main" count="236" uniqueCount="158">
  <si>
    <t>Stavba :</t>
  </si>
  <si>
    <t>Zadavatel:</t>
  </si>
  <si>
    <t>Objekt :</t>
  </si>
  <si>
    <t>Název položky</t>
  </si>
  <si>
    <t>MJ</t>
  </si>
  <si>
    <t>množství</t>
  </si>
  <si>
    <t>cena / MJ</t>
  </si>
  <si>
    <t>Celkem za</t>
  </si>
  <si>
    <t>ks</t>
  </si>
  <si>
    <t>m</t>
  </si>
  <si>
    <t>Místo:</t>
  </si>
  <si>
    <t>Výkop pro potrubí v hřišti</t>
  </si>
  <si>
    <t>Obsyp a zásyp potrubí</t>
  </si>
  <si>
    <t>Hutnění výkopu</t>
  </si>
  <si>
    <t>Ostranění drnu a následné navrácení</t>
  </si>
  <si>
    <t>Cena celkem bez DPH</t>
  </si>
  <si>
    <t>Cena celkem s DPH</t>
  </si>
  <si>
    <t>Zemní práce</t>
  </si>
  <si>
    <t>Závlahový materiál - montáž</t>
  </si>
  <si>
    <t>Montáž čidla srážek</t>
  </si>
  <si>
    <t>Cena celkem za dílčí části</t>
  </si>
  <si>
    <t>Vedlejší rozpočtové náklady v %</t>
  </si>
  <si>
    <t>Výkop pro hlavní řad</t>
  </si>
  <si>
    <t>Pokládka potrubí</t>
  </si>
  <si>
    <t>Pokládka kabelu</t>
  </si>
  <si>
    <t>Montáž řídící jednotky včetně jejího nastavení</t>
  </si>
  <si>
    <t>Montáž filtru</t>
  </si>
  <si>
    <t>Datum:</t>
  </si>
  <si>
    <t>Potrubí, kabely, tvarovky a fitinky</t>
  </si>
  <si>
    <t xml:space="preserve">Závlahový materiál </t>
  </si>
  <si>
    <t>Montáž rychlopřípojného ventilu včetně šachty</t>
  </si>
  <si>
    <t>464-01</t>
  </si>
  <si>
    <t>474-00</t>
  </si>
  <si>
    <t>E100040100</t>
  </si>
  <si>
    <t>E095050112</t>
  </si>
  <si>
    <t>WS-M20</t>
  </si>
  <si>
    <t>P220-23-56</t>
  </si>
  <si>
    <t>DBO/B6</t>
  </si>
  <si>
    <t>TRS</t>
  </si>
  <si>
    <t>E120050000</t>
  </si>
  <si>
    <t>100-200</t>
  </si>
  <si>
    <t>TSJ-10B-12-3-10QC</t>
  </si>
  <si>
    <t>LC1K1610B7</t>
  </si>
  <si>
    <t>MAVE 2HH2</t>
  </si>
  <si>
    <t>Montáž a nastavení postřikovače TORO T7</t>
  </si>
  <si>
    <t>Montáž elektromagnetického ventilu</t>
  </si>
  <si>
    <t>Čerpadlo + filtr</t>
  </si>
  <si>
    <t>Montáž čerpadla</t>
  </si>
  <si>
    <t>Závlahový systém - 24 postřikovačů</t>
  </si>
  <si>
    <t>Výkop a osazení instalační šachty</t>
  </si>
  <si>
    <t>* Cenová nabídka se může změnit vlivem lokálních podmínek</t>
  </si>
  <si>
    <t>TVB-10RND</t>
  </si>
  <si>
    <t>Sací čerpadlo Calpeda NMD 32/210 C/A 400V 5,5 kW</t>
  </si>
  <si>
    <t>WS-N64</t>
  </si>
  <si>
    <t>MZV64</t>
  </si>
  <si>
    <t>MSK20</t>
  </si>
  <si>
    <t>MSR54</t>
  </si>
  <si>
    <t>CYKY-J 3x1,5</t>
  </si>
  <si>
    <t>80-0110</t>
  </si>
  <si>
    <t>WS-R2064</t>
  </si>
  <si>
    <t>MSP50200</t>
  </si>
  <si>
    <t>MKVFF10</t>
  </si>
  <si>
    <t>MVR6410</t>
  </si>
  <si>
    <t>MSR20</t>
  </si>
  <si>
    <t>MAVE15</t>
  </si>
  <si>
    <t>MT64</t>
  </si>
  <si>
    <t>MKVFFO64</t>
  </si>
  <si>
    <t>TMC-424E-ID-50H</t>
  </si>
  <si>
    <t>TSM-8</t>
  </si>
  <si>
    <t>T7P-52</t>
  </si>
  <si>
    <t>TSJ-10B-12-3-10B</t>
  </si>
  <si>
    <t>S161050100SS</t>
  </si>
  <si>
    <t>celkem (kč)</t>
  </si>
  <si>
    <t>DPH 21%</t>
  </si>
  <si>
    <t>WS-NR6410</t>
  </si>
  <si>
    <t>Závlahový systém fotbalového hřiště</t>
  </si>
  <si>
    <t>MVR6454</t>
  </si>
  <si>
    <t>E110050040</t>
  </si>
  <si>
    <t>100-210</t>
  </si>
  <si>
    <t>100-210m6</t>
  </si>
  <si>
    <t>E080063063</t>
  </si>
  <si>
    <t>E120063000</t>
  </si>
  <si>
    <t>E115063000</t>
  </si>
  <si>
    <t>527006300216</t>
  </si>
  <si>
    <t>S161063100SS</t>
  </si>
  <si>
    <t>MVR2064</t>
  </si>
  <si>
    <t>E100050112</t>
  </si>
  <si>
    <t>S161040100SS</t>
  </si>
  <si>
    <t>EU-TURJ</t>
  </si>
  <si>
    <t>E105063000</t>
  </si>
  <si>
    <t>Statutární město Frýdek-Místek</t>
  </si>
  <si>
    <t>Lískovec, Frýdek Místek</t>
  </si>
  <si>
    <t>MSP63112</t>
  </si>
  <si>
    <t>E095063112</t>
  </si>
  <si>
    <t>17B2SRD6</t>
  </si>
  <si>
    <t>E130050112</t>
  </si>
  <si>
    <t>Elektrorozvaděč vč vystrojení a revize dle TZ bod 6.1.9</t>
  </si>
  <si>
    <t>Přístřešek pro čerpadla a filtr</t>
  </si>
  <si>
    <t>soub</t>
  </si>
  <si>
    <t>Stykač pro spínání čerpadla 16 A, 1Z, 24 V AC</t>
  </si>
  <si>
    <t>Ovládací skříň 230V IP55, zatížení 16A</t>
  </si>
  <si>
    <t>Ponorná sonda dvojitá 15 + 5 m</t>
  </si>
  <si>
    <t>Mosazný přechodový kus 50 x 2" vně</t>
  </si>
  <si>
    <t>Mosazné šroubení 5/4"</t>
  </si>
  <si>
    <t>Mosazné šroubení 2"</t>
  </si>
  <si>
    <t>Mosazná vsuvka redukovaná vnější záv. 6/4" x 5/4"</t>
  </si>
  <si>
    <t xml:space="preserve">Mosazný zpětný ventil 6/4" vni </t>
  </si>
  <si>
    <t>Mosazný T-kus 6/4"</t>
  </si>
  <si>
    <t>Mosazná spojka redukovaná 6/4" x 1" vně</t>
  </si>
  <si>
    <t>Kulový uzávěr 1", vni x  vni</t>
  </si>
  <si>
    <t>Mosazný přechodový kus 63 x 6/4" vně</t>
  </si>
  <si>
    <t>Koleno 50</t>
  </si>
  <si>
    <t>Filtr 2" sítkový s poloaut. čištěním vč. modulu DPI (indikace ucpání), průtor 30 m3/h, 130 mikronů</t>
  </si>
  <si>
    <t>Přechodka 63x6/4" vně</t>
  </si>
  <si>
    <t>Redukce 2"x6/4" vně x vni</t>
  </si>
  <si>
    <t>Spojka 2" vni</t>
  </si>
  <si>
    <t>Kulový uzávěr 6/4" vni x vni s odvodněním</t>
  </si>
  <si>
    <t>Mosazný sací koš 2"</t>
  </si>
  <si>
    <t>Navrtávací pas HAWEX Lit. 63x2"</t>
  </si>
  <si>
    <t xml:space="preserve">Mosazná spojka redukovaná 2" x 6/4" vně </t>
  </si>
  <si>
    <t>Přechodové koleno 50x6/4" vně</t>
  </si>
  <si>
    <t>Přechodka 50x6/4" vně</t>
  </si>
  <si>
    <t xml:space="preserve"> Čerpadlo + filtr</t>
  </si>
  <si>
    <t>Potrubí HDPE 100 PE 63x3,8 PN 10</t>
  </si>
  <si>
    <t>Potrubí HDPE 100 PE 63x3,8, 6m tyč</t>
  </si>
  <si>
    <t>Potrubí HDPE 100 PE 50x3,0 PN 10</t>
  </si>
  <si>
    <t>Potrubí HDPE 80 PE 40x2,3 PN 6</t>
  </si>
  <si>
    <t>T-kus 63</t>
  </si>
  <si>
    <t>Koleno 63</t>
  </si>
  <si>
    <t>Spojka 63</t>
  </si>
  <si>
    <t>Záslepka 63</t>
  </si>
  <si>
    <t>Spojka redukovaná 50x40</t>
  </si>
  <si>
    <t>Kabel CYKY-J 3x1,5 metráž</t>
  </si>
  <si>
    <t>Navrtávací obj. se zp. kroužkem a plochým těs. a nerez. šrouby 63x1" PN16</t>
  </si>
  <si>
    <t>Rychlopřípojný ventil pro ruční závlahu 1“</t>
  </si>
  <si>
    <t>Klíč k mosaznému rychlopříponému ventilu 1"</t>
  </si>
  <si>
    <t>Kloub. přípojka 1" závit BSP x BSP, délka 30,5 cm , kovový závit pro připojení 1" mosazného hydrantu</t>
  </si>
  <si>
    <t>Ventilová šachta velká zátěžová- prům. 32 cm</t>
  </si>
  <si>
    <t xml:space="preserve"> Potrubí, kabely, tvarovky a fitinky</t>
  </si>
  <si>
    <t>Řídicí jednotka TMC-424 pro 4-24 sekcí, umístění v interiéru, ovládací napětí AC-24 V, součástí je transformátor 220 V</t>
  </si>
  <si>
    <t>Modul- rozšíření řídicí jednotky TMC o 8 stanic</t>
  </si>
  <si>
    <t>Čidlo srážek, kabel 8 m</t>
  </si>
  <si>
    <t>Postřikovač T7P, nastavitelný, součástí postřikovače je sada trysek, se zpětným ventilem, závit BSP</t>
  </si>
  <si>
    <t>Kloub. přípojka 1" závit BSP x BSP, délka 30,5 cm</t>
  </si>
  <si>
    <t>Elektromagnetický ventil P-220, 6/4" vnitřní závit, cívka AC-24 V, s regulací průtoku, pracovní tlak do 16 bar</t>
  </si>
  <si>
    <t>Vodovzdorný konektor DBY</t>
  </si>
  <si>
    <t>Přechodka 50x6/4" vni</t>
  </si>
  <si>
    <t>Přechodka 40x1" vni</t>
  </si>
  <si>
    <t>Vsuvka 6/4" vně</t>
  </si>
  <si>
    <t>Vsuvka redukovaná 1"x6/4" vně</t>
  </si>
  <si>
    <t>Navrtávací obj. se zp. kroužkem a plochým těs. a nerez. šrouby 50x1" PN16</t>
  </si>
  <si>
    <t>Navrtávací obj. se zp. kroužkem a plochým těs. a nerez. šrouby 40x1" PN16</t>
  </si>
  <si>
    <t>Ventilová šachta Toro Jumbo s víkem</t>
  </si>
  <si>
    <t xml:space="preserve"> Závlahový materiál </t>
  </si>
  <si>
    <t>TRS Čidlo srážek, kabel 8 m</t>
  </si>
  <si>
    <t xml:space="preserve"> Zemní práce</t>
  </si>
  <si>
    <t>PŘÍLOHA A - Výkaz výměr- závlahový systém</t>
  </si>
  <si>
    <t>Přístřešek - půdorysné rozměry 1,8x2,0 m, výška 2,4 m. Konstrukce z dřevěných sloupků 100/100, zavětrování a opláštění z pozinkovaných plechů, podlaha vysypána dusaným štěrkem 0-22 mm, betonová dlažba pod čerpadlem 600/600/100 mm, vč.instlace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</si>
</sst>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#,##0.00\ &quot;Kč&quot;"/>
    <numFmt numFmtId="179" formatCode="#,##0.0000"/>
    <numFmt numFmtId="180" formatCode="d\.\ mmmm\ yyyy"/>
    <numFmt numFmtId="181" formatCode="d/m/yy"/>
    <numFmt numFmtId="182" formatCode="#,##0.0"/>
    <numFmt numFmtId="183" formatCode="#,##0.0\ &quot;Kč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d/mm/yy"/>
    <numFmt numFmtId="191" formatCode="_-* #,##0.000\ &quot;Kč&quot;_-;\-* #,##0.000\ &quot;Kč&quot;_-;_-* &quot;-&quot;??\ &quot;Kč&quot;_-;_-@_-"/>
    <numFmt numFmtId="192" formatCode="_-* #,##0.0\ &quot;Kč&quot;_-;\-* #,##0.0\ &quot;Kč&quot;_-;_-* &quot;-&quot;??\ &quot;Kč&quot;_-;_-@_-"/>
    <numFmt numFmtId="193" formatCode="_-* #,##0.0000\ &quot;Kč&quot;_-;\-* #,##0.0000\ &quot;Kč&quot;_-;_-* &quot;-&quot;??\ &quot;Kč&quot;_-;_-@_-"/>
    <numFmt numFmtId="194" formatCode="_-* #,##0.00000\ &quot;Kč&quot;_-;\-* #,##0.00000\ &quot;Kč&quot;_-;_-* &quot;-&quot;??\ &quot;Kč&quot;_-;_-@_-"/>
    <numFmt numFmtId="195" formatCode="_-* #,##0.000000\ &quot;Kč&quot;_-;\-* #,##0.000000\ &quot;Kč&quot;_-;_-* &quot;-&quot;??\ &quot;Kč&quot;_-;_-@_-"/>
    <numFmt numFmtId="196" formatCode="_-* #,##0.0000000\ &quot;Kč&quot;_-;\-* #,##0.0000000\ &quot;Kč&quot;_-;_-* &quot;-&quot;??\ &quot;Kč&quot;_-;_-@_-"/>
    <numFmt numFmtId="197" formatCode="_-* #,##0.00000000\ &quot;Kč&quot;_-;\-* #,##0.00000000\ &quot;Kč&quot;_-;_-* &quot;-&quot;??\ &quot;Kč&quot;_-;_-@_-"/>
    <numFmt numFmtId="198" formatCode="_-* #,##0.000000000\ &quot;Kč&quot;_-;\-* #,##0.000000000\ &quot;Kč&quot;_-;_-* &quot;-&quot;??\ &quot;Kč&quot;_-;_-@_-"/>
    <numFmt numFmtId="199" formatCode="_-* #,##0.0000000000\ &quot;Kč&quot;_-;\-* #,##0.0000000000\ &quot;Kč&quot;_-;_-* &quot;-&quot;??\ &quot;Kč&quot;_-;_-@_-"/>
    <numFmt numFmtId="200" formatCode="_-* #,##0.00000000000\ &quot;Kč&quot;_-;\-* #,##0.00000000000\ &quot;Kč&quot;_-;_-* &quot;-&quot;??\ &quot;Kč&quot;_-;_-@_-"/>
    <numFmt numFmtId="201" formatCode="_-* #,##0\ &quot;Kč&quot;_-;\-* #,##0\ &quot;Kč&quot;_-;_-* &quot;-&quot;??\ &quot;Kč&quot;_-;_-@_-"/>
    <numFmt numFmtId="202" formatCode="0.0%"/>
    <numFmt numFmtId="203" formatCode="#,##0.00000"/>
    <numFmt numFmtId="204" formatCode="[$-405]d\.\ mmmm\ 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right"/>
      <protection/>
    </xf>
    <xf numFmtId="49" fontId="7" fillId="0" borderId="10" xfId="47" applyNumberFormat="1" applyFont="1" applyBorder="1" applyAlignment="1">
      <alignment horizontal="center" shrinkToFit="1"/>
      <protection/>
    </xf>
    <xf numFmtId="4" fontId="7" fillId="0" borderId="10" xfId="47" applyNumberFormat="1" applyFont="1" applyBorder="1" applyAlignment="1">
      <alignment horizontal="right"/>
      <protection/>
    </xf>
    <xf numFmtId="4" fontId="7" fillId="0" borderId="10" xfId="47" applyNumberFormat="1" applyFont="1" applyBorder="1" applyAlignment="1" applyProtection="1">
      <alignment horizontal="right"/>
      <protection locked="0"/>
    </xf>
    <xf numFmtId="4" fontId="7" fillId="0" borderId="11" xfId="47" applyNumberFormat="1" applyFont="1" applyBorder="1" applyProtection="1">
      <alignment/>
      <protection locked="0"/>
    </xf>
    <xf numFmtId="0" fontId="3" fillId="0" borderId="0" xfId="47" applyFont="1" applyAlignment="1">
      <alignment horizontal="center"/>
      <protection/>
    </xf>
    <xf numFmtId="4" fontId="0" fillId="0" borderId="0" xfId="47" applyNumberFormat="1" applyAlignment="1">
      <alignment horizontal="right"/>
      <protection/>
    </xf>
    <xf numFmtId="0" fontId="0" fillId="0" borderId="0" xfId="47" applyAlignment="1">
      <alignment horizontal="center"/>
      <protection/>
    </xf>
    <xf numFmtId="49" fontId="4" fillId="0" borderId="0" xfId="47" applyNumberFormat="1" applyFont="1" applyAlignment="1">
      <alignment horizontal="left"/>
      <protection/>
    </xf>
    <xf numFmtId="4" fontId="0" fillId="0" borderId="0" xfId="47" applyNumberFormat="1" applyAlignment="1" applyProtection="1">
      <alignment horizontal="right"/>
      <protection locked="0"/>
    </xf>
    <xf numFmtId="49" fontId="7" fillId="0" borderId="12" xfId="47" applyNumberFormat="1" applyFont="1" applyBorder="1" applyAlignment="1">
      <alignment horizontal="center" shrinkToFit="1"/>
      <protection/>
    </xf>
    <xf numFmtId="4" fontId="7" fillId="0" borderId="0" xfId="47" applyNumberFormat="1" applyFont="1" applyAlignment="1">
      <alignment horizontal="right"/>
      <protection/>
    </xf>
    <xf numFmtId="4" fontId="7" fillId="0" borderId="13" xfId="47" applyNumberFormat="1" applyFont="1" applyBorder="1" applyProtection="1">
      <alignment/>
      <protection locked="0"/>
    </xf>
    <xf numFmtId="4" fontId="6" fillId="0" borderId="0" xfId="47" applyNumberFormat="1" applyFont="1" applyProtection="1">
      <alignment/>
      <protection locked="0"/>
    </xf>
    <xf numFmtId="4" fontId="6" fillId="0" borderId="0" xfId="47" applyNumberFormat="1" applyFont="1" applyProtection="1">
      <alignment/>
      <protection locked="0"/>
    </xf>
    <xf numFmtId="4" fontId="6" fillId="0" borderId="0" xfId="0" applyNumberFormat="1" applyFont="1" applyAlignment="1">
      <alignment/>
    </xf>
    <xf numFmtId="49" fontId="4" fillId="0" borderId="0" xfId="47" applyNumberFormat="1" applyFont="1" applyAlignment="1">
      <alignment horizontal="left"/>
      <protection/>
    </xf>
    <xf numFmtId="0" fontId="6" fillId="0" borderId="0" xfId="47" applyFont="1">
      <alignment/>
      <protection/>
    </xf>
    <xf numFmtId="0" fontId="3" fillId="0" borderId="0" xfId="47" applyFont="1">
      <alignment/>
      <protection/>
    </xf>
    <xf numFmtId="0" fontId="5" fillId="0" borderId="14" xfId="47" applyFont="1" applyBorder="1">
      <alignment/>
      <protection/>
    </xf>
    <xf numFmtId="49" fontId="7" fillId="0" borderId="15" xfId="47" applyNumberFormat="1" applyFont="1" applyBorder="1" applyAlignment="1">
      <alignment horizontal="left"/>
      <protection/>
    </xf>
    <xf numFmtId="0" fontId="5" fillId="33" borderId="16" xfId="47" applyFont="1" applyFill="1" applyBorder="1" applyAlignment="1">
      <alignment horizontal="center"/>
      <protection/>
    </xf>
    <xf numFmtId="0" fontId="5" fillId="33" borderId="17" xfId="47" applyFont="1" applyFill="1" applyBorder="1" applyAlignment="1">
      <alignment horizontal="center"/>
      <protection/>
    </xf>
    <xf numFmtId="0" fontId="5" fillId="33" borderId="18" xfId="47" applyFont="1" applyFill="1" applyBorder="1" applyAlignment="1">
      <alignment horizontal="center"/>
      <protection/>
    </xf>
    <xf numFmtId="49" fontId="4" fillId="34" borderId="19" xfId="47" applyNumberFormat="1" applyFont="1" applyFill="1" applyBorder="1" applyAlignment="1">
      <alignment horizontal="left"/>
      <protection/>
    </xf>
    <xf numFmtId="0" fontId="0" fillId="34" borderId="20" xfId="47" applyFill="1" applyBorder="1" applyAlignment="1">
      <alignment horizontal="center"/>
      <protection/>
    </xf>
    <xf numFmtId="4" fontId="0" fillId="34" borderId="21" xfId="47" applyNumberFormat="1" applyFill="1" applyBorder="1" applyAlignment="1">
      <alignment horizontal="right"/>
      <protection/>
    </xf>
    <xf numFmtId="4" fontId="0" fillId="34" borderId="21" xfId="47" applyNumberFormat="1" applyFill="1" applyBorder="1" applyAlignment="1" applyProtection="1">
      <alignment horizontal="right"/>
      <protection locked="0"/>
    </xf>
    <xf numFmtId="4" fontId="6" fillId="34" borderId="22" xfId="47" applyNumberFormat="1" applyFont="1" applyFill="1" applyBorder="1" applyProtection="1">
      <alignment/>
      <protection locked="0"/>
    </xf>
    <xf numFmtId="0" fontId="0" fillId="0" borderId="23" xfId="47" applyBorder="1" applyAlignment="1">
      <alignment horizontal="center"/>
      <protection/>
    </xf>
    <xf numFmtId="0" fontId="0" fillId="0" borderId="23" xfId="47" applyBorder="1" applyAlignment="1">
      <alignment horizontal="right"/>
      <protection/>
    </xf>
    <xf numFmtId="0" fontId="0" fillId="0" borderId="23" xfId="47" applyBorder="1" applyAlignment="1" applyProtection="1">
      <alignment horizontal="right"/>
      <protection locked="0"/>
    </xf>
    <xf numFmtId="0" fontId="0" fillId="0" borderId="24" xfId="47" applyBorder="1" applyAlignment="1">
      <alignment horizontal="center"/>
      <protection/>
    </xf>
    <xf numFmtId="0" fontId="0" fillId="0" borderId="24" xfId="47" applyBorder="1" applyAlignment="1">
      <alignment horizontal="right"/>
      <protection/>
    </xf>
    <xf numFmtId="0" fontId="0" fillId="0" borderId="24" xfId="47" applyBorder="1" applyAlignment="1" applyProtection="1">
      <alignment horizontal="right"/>
      <protection locked="0"/>
    </xf>
    <xf numFmtId="4" fontId="0" fillId="0" borderId="25" xfId="47" applyNumberFormat="1" applyBorder="1" applyProtection="1">
      <alignment/>
      <protection locked="0"/>
    </xf>
    <xf numFmtId="4" fontId="0" fillId="0" borderId="26" xfId="47" applyNumberFormat="1" applyBorder="1" applyProtection="1">
      <alignment/>
      <protection locked="0"/>
    </xf>
    <xf numFmtId="49" fontId="6" fillId="0" borderId="27" xfId="47" applyNumberFormat="1" applyFont="1" applyBorder="1" applyAlignment="1">
      <alignment horizontal="center"/>
      <protection/>
    </xf>
    <xf numFmtId="49" fontId="6" fillId="0" borderId="28" xfId="47" applyNumberFormat="1" applyFont="1" applyBorder="1" applyAlignment="1">
      <alignment horizontal="center"/>
      <protection/>
    </xf>
    <xf numFmtId="0" fontId="6" fillId="0" borderId="0" xfId="47" applyFont="1" applyAlignment="1">
      <alignment horizontal="center"/>
      <protection/>
    </xf>
    <xf numFmtId="4" fontId="6" fillId="0" borderId="0" xfId="47" applyNumberFormat="1" applyFont="1" applyAlignment="1">
      <alignment horizontal="right"/>
      <protection/>
    </xf>
    <xf numFmtId="4" fontId="6" fillId="0" borderId="0" xfId="47" applyNumberFormat="1" applyFont="1" applyAlignment="1" applyProtection="1">
      <alignment horizontal="right"/>
      <protection locked="0"/>
    </xf>
    <xf numFmtId="0" fontId="6" fillId="0" borderId="0" xfId="47" applyFont="1" applyAlignment="1">
      <alignment horizontal="right"/>
      <protection/>
    </xf>
    <xf numFmtId="0" fontId="6" fillId="0" borderId="14" xfId="47" applyFont="1" applyBorder="1">
      <alignment/>
      <protection/>
    </xf>
    <xf numFmtId="0" fontId="6" fillId="0" borderId="14" xfId="47" applyFont="1" applyBorder="1" applyAlignment="1">
      <alignment horizontal="right"/>
      <protection/>
    </xf>
    <xf numFmtId="4" fontId="6" fillId="0" borderId="14" xfId="0" applyNumberFormat="1" applyFont="1" applyBorder="1" applyAlignment="1">
      <alignment/>
    </xf>
    <xf numFmtId="49" fontId="4" fillId="0" borderId="14" xfId="47" applyNumberFormat="1" applyFont="1" applyBorder="1" applyAlignment="1">
      <alignment horizontal="left"/>
      <protection/>
    </xf>
    <xf numFmtId="0" fontId="6" fillId="0" borderId="14" xfId="47" applyFont="1" applyBorder="1" applyAlignment="1">
      <alignment horizontal="center"/>
      <protection/>
    </xf>
    <xf numFmtId="4" fontId="6" fillId="0" borderId="14" xfId="47" applyNumberFormat="1" applyFont="1" applyBorder="1" applyAlignment="1">
      <alignment horizontal="right"/>
      <protection/>
    </xf>
    <xf numFmtId="4" fontId="6" fillId="0" borderId="14" xfId="47" applyNumberFormat="1" applyFont="1" applyBorder="1" applyAlignment="1" applyProtection="1">
      <alignment horizontal="right"/>
      <protection locked="0"/>
    </xf>
    <xf numFmtId="4" fontId="6" fillId="0" borderId="14" xfId="47" applyNumberFormat="1" applyFont="1" applyBorder="1" applyProtection="1">
      <alignment/>
      <protection locked="0"/>
    </xf>
    <xf numFmtId="0" fontId="7" fillId="0" borderId="10" xfId="47" applyFont="1" applyBorder="1" applyAlignment="1">
      <alignment wrapText="1"/>
      <protection/>
    </xf>
    <xf numFmtId="0" fontId="7" fillId="0" borderId="29" xfId="47" applyFont="1" applyBorder="1" applyAlignment="1">
      <alignment wrapText="1"/>
      <protection/>
    </xf>
    <xf numFmtId="9" fontId="6" fillId="0" borderId="0" xfId="51" applyFont="1" applyAlignment="1" applyProtection="1">
      <alignment/>
      <protection locked="0"/>
    </xf>
    <xf numFmtId="0" fontId="3" fillId="0" borderId="0" xfId="47" applyFont="1" applyAlignment="1">
      <alignment wrapText="1"/>
      <protection/>
    </xf>
    <xf numFmtId="0" fontId="4" fillId="0" borderId="0" xfId="47" applyFont="1" applyAlignment="1">
      <alignment wrapText="1"/>
      <protection/>
    </xf>
    <xf numFmtId="14" fontId="4" fillId="0" borderId="0" xfId="47" applyNumberFormat="1" applyFont="1" applyAlignment="1">
      <alignment horizontal="left" wrapText="1"/>
      <protection/>
    </xf>
    <xf numFmtId="0" fontId="0" fillId="0" borderId="0" xfId="47" applyAlignment="1">
      <alignment wrapText="1"/>
      <protection/>
    </xf>
    <xf numFmtId="0" fontId="5" fillId="33" borderId="17" xfId="47" applyFont="1" applyFill="1" applyBorder="1" applyAlignment="1">
      <alignment horizontal="center" wrapText="1"/>
      <protection/>
    </xf>
    <xf numFmtId="0" fontId="6" fillId="0" borderId="24" xfId="47" applyFont="1" applyBorder="1" applyAlignment="1">
      <alignment wrapText="1"/>
      <protection/>
    </xf>
    <xf numFmtId="0" fontId="4" fillId="34" borderId="21" xfId="47" applyFont="1" applyFill="1" applyBorder="1" applyAlignment="1">
      <alignment wrapText="1"/>
      <protection/>
    </xf>
    <xf numFmtId="0" fontId="6" fillId="0" borderId="23" xfId="47" applyFont="1" applyBorder="1" applyAlignment="1">
      <alignment wrapText="1"/>
      <protection/>
    </xf>
    <xf numFmtId="0" fontId="7" fillId="0" borderId="10" xfId="47" applyFont="1" applyBorder="1" applyAlignment="1">
      <alignment wrapText="1"/>
      <protection/>
    </xf>
    <xf numFmtId="0" fontId="4" fillId="0" borderId="14" xfId="47" applyFont="1" applyBorder="1" applyAlignment="1">
      <alignment wrapText="1"/>
      <protection/>
    </xf>
    <xf numFmtId="0" fontId="4" fillId="0" borderId="0" xfId="47" applyFont="1" applyAlignment="1">
      <alignment wrapText="1"/>
      <protection/>
    </xf>
    <xf numFmtId="0" fontId="6" fillId="0" borderId="14" xfId="47" applyFont="1" applyBorder="1" applyAlignment="1">
      <alignment wrapText="1"/>
      <protection/>
    </xf>
    <xf numFmtId="0" fontId="6" fillId="0" borderId="0" xfId="47" applyFont="1" applyAlignment="1">
      <alignment wrapText="1"/>
      <protection/>
    </xf>
    <xf numFmtId="49" fontId="7" fillId="0" borderId="10" xfId="47" applyNumberFormat="1" applyFont="1" applyBorder="1" applyAlignment="1">
      <alignment horizontal="center" vertical="center" shrinkToFit="1"/>
      <protection/>
    </xf>
    <xf numFmtId="4" fontId="7" fillId="0" borderId="0" xfId="47" applyNumberFormat="1" applyFont="1" applyAlignment="1">
      <alignment horizontal="right" vertical="center"/>
      <protection/>
    </xf>
    <xf numFmtId="4" fontId="7" fillId="0" borderId="10" xfId="47" applyNumberFormat="1" applyFont="1" applyBorder="1" applyAlignment="1" applyProtection="1">
      <alignment horizontal="right" vertical="center"/>
      <protection locked="0"/>
    </xf>
    <xf numFmtId="49" fontId="8" fillId="0" borderId="0" xfId="47" applyNumberFormat="1" applyFont="1" applyAlignment="1">
      <alignment horizontal="left" wrapText="1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Followed Hyperlink" xfId="48"/>
    <cellStyle name="Poznámka" xfId="49"/>
    <cellStyle name="Percent" xfId="50"/>
    <cellStyle name="Procenta 2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1"/>
  <sheetViews>
    <sheetView tabSelected="1" zoomScalePageLayoutView="0" workbookViewId="0" topLeftCell="A58">
      <selection activeCell="N69" sqref="N69"/>
    </sheetView>
  </sheetViews>
  <sheetFormatPr defaultColWidth="9.00390625" defaultRowHeight="12.75"/>
  <cols>
    <col min="1" max="1" width="4.375" style="1" customWidth="1"/>
    <col min="2" max="2" width="13.75390625" style="1" customWidth="1"/>
    <col min="3" max="3" width="40.375" style="59" customWidth="1"/>
    <col min="4" max="4" width="4.625" style="2" customWidth="1"/>
    <col min="5" max="5" width="7.75390625" style="1" customWidth="1"/>
    <col min="6" max="6" width="8.875" style="1" customWidth="1"/>
    <col min="7" max="7" width="11.875" style="0" customWidth="1"/>
    <col min="8" max="8" width="5.25390625" style="1" customWidth="1"/>
    <col min="9" max="9" width="5.625" style="0" customWidth="1"/>
    <col min="10" max="10" width="11.125" style="0" customWidth="1"/>
    <col min="15" max="15" width="11.875" style="0" bestFit="1" customWidth="1"/>
  </cols>
  <sheetData>
    <row r="1" spans="2:6" ht="15.75">
      <c r="B1" s="20" t="s">
        <v>156</v>
      </c>
      <c r="C1" s="56"/>
      <c r="D1" s="20"/>
      <c r="E1"/>
      <c r="F1"/>
    </row>
    <row r="2" spans="2:6" ht="9" customHeight="1">
      <c r="B2" s="20"/>
      <c r="C2" s="56"/>
      <c r="D2" s="7"/>
      <c r="E2"/>
      <c r="F2"/>
    </row>
    <row r="3" spans="2:6" ht="12.75">
      <c r="B3" s="1" t="s">
        <v>0</v>
      </c>
      <c r="C3" s="57" t="s">
        <v>75</v>
      </c>
      <c r="D3"/>
      <c r="F3"/>
    </row>
    <row r="4" spans="2:4" ht="12.75">
      <c r="B4" s="1" t="s">
        <v>10</v>
      </c>
      <c r="C4" s="57" t="s">
        <v>91</v>
      </c>
      <c r="D4" s="1"/>
    </row>
    <row r="5" spans="2:4" ht="12.75">
      <c r="B5" s="1" t="s">
        <v>1</v>
      </c>
      <c r="C5" s="57" t="s">
        <v>90</v>
      </c>
      <c r="D5" s="1"/>
    </row>
    <row r="6" spans="2:4" ht="12.75">
      <c r="B6" s="1" t="s">
        <v>2</v>
      </c>
      <c r="C6" s="57" t="s">
        <v>48</v>
      </c>
      <c r="D6" s="1"/>
    </row>
    <row r="7" spans="2:4" ht="12.75">
      <c r="B7" s="1" t="s">
        <v>27</v>
      </c>
      <c r="C7" s="58">
        <v>45068</v>
      </c>
      <c r="D7" s="1"/>
    </row>
    <row r="8" spans="2:8" ht="13.5" thickBot="1">
      <c r="B8" s="21"/>
      <c r="D8" s="1"/>
      <c r="E8" s="2"/>
      <c r="G8" s="1"/>
      <c r="H8"/>
    </row>
    <row r="9" spans="2:8" ht="13.5" thickBot="1">
      <c r="B9" s="23"/>
      <c r="C9" s="60" t="s">
        <v>3</v>
      </c>
      <c r="D9" s="24" t="s">
        <v>4</v>
      </c>
      <c r="E9" s="24" t="s">
        <v>5</v>
      </c>
      <c r="F9" s="24" t="s">
        <v>6</v>
      </c>
      <c r="G9" s="25" t="s">
        <v>72</v>
      </c>
      <c r="H9"/>
    </row>
    <row r="10" spans="2:8" ht="12.75">
      <c r="B10" s="39"/>
      <c r="C10" s="61" t="s">
        <v>46</v>
      </c>
      <c r="D10" s="34"/>
      <c r="E10" s="35"/>
      <c r="F10" s="36"/>
      <c r="G10" s="37"/>
      <c r="H10"/>
    </row>
    <row r="11" spans="2:8" ht="12.75">
      <c r="B11" s="22"/>
      <c r="C11" s="53" t="s">
        <v>52</v>
      </c>
      <c r="D11" s="3" t="s">
        <v>8</v>
      </c>
      <c r="E11" s="13">
        <v>1</v>
      </c>
      <c r="F11" s="5"/>
      <c r="G11" s="6">
        <f aca="true" t="shared" si="0" ref="G11:G30">E11*F11</f>
        <v>0</v>
      </c>
      <c r="H11"/>
    </row>
    <row r="12" spans="2:8" ht="11.25" customHeight="1">
      <c r="B12" s="22" t="s">
        <v>42</v>
      </c>
      <c r="C12" s="53" t="s">
        <v>99</v>
      </c>
      <c r="D12" s="3" t="s">
        <v>8</v>
      </c>
      <c r="E12" s="13">
        <v>1</v>
      </c>
      <c r="F12" s="5"/>
      <c r="G12" s="6">
        <f t="shared" si="0"/>
        <v>0</v>
      </c>
      <c r="H12"/>
    </row>
    <row r="13" spans="2:8" ht="11.25" customHeight="1">
      <c r="B13" s="22" t="s">
        <v>43</v>
      </c>
      <c r="C13" s="53" t="s">
        <v>100</v>
      </c>
      <c r="D13" s="3" t="s">
        <v>8</v>
      </c>
      <c r="E13" s="13">
        <v>1</v>
      </c>
      <c r="F13" s="5"/>
      <c r="G13" s="6">
        <f>E13*F13</f>
        <v>0</v>
      </c>
      <c r="H13"/>
    </row>
    <row r="14" spans="2:8" ht="11.25" customHeight="1">
      <c r="B14" s="22" t="s">
        <v>64</v>
      </c>
      <c r="C14" s="53" t="s">
        <v>101</v>
      </c>
      <c r="D14" s="3" t="s">
        <v>8</v>
      </c>
      <c r="E14" s="13">
        <v>1</v>
      </c>
      <c r="F14" s="5"/>
      <c r="G14" s="6">
        <f>E14*F14</f>
        <v>0</v>
      </c>
      <c r="H14"/>
    </row>
    <row r="15" spans="2:8" ht="11.25" customHeight="1">
      <c r="B15" s="22" t="s">
        <v>60</v>
      </c>
      <c r="C15" s="53" t="s">
        <v>102</v>
      </c>
      <c r="D15" s="3" t="s">
        <v>8</v>
      </c>
      <c r="E15" s="13">
        <v>2</v>
      </c>
      <c r="F15" s="5"/>
      <c r="G15" s="6">
        <f t="shared" si="0"/>
        <v>0</v>
      </c>
      <c r="H15"/>
    </row>
    <row r="16" spans="2:8" ht="12.75">
      <c r="B16" s="22" t="s">
        <v>56</v>
      </c>
      <c r="C16" s="53" t="s">
        <v>103</v>
      </c>
      <c r="D16" s="3" t="s">
        <v>8</v>
      </c>
      <c r="E16" s="13">
        <v>2</v>
      </c>
      <c r="F16" s="5"/>
      <c r="G16" s="6">
        <f t="shared" si="0"/>
        <v>0</v>
      </c>
      <c r="H16"/>
    </row>
    <row r="17" spans="2:8" ht="12.75">
      <c r="B17" s="22" t="s">
        <v>63</v>
      </c>
      <c r="C17" s="53" t="s">
        <v>104</v>
      </c>
      <c r="D17" s="3" t="s">
        <v>8</v>
      </c>
      <c r="E17" s="13">
        <v>1</v>
      </c>
      <c r="F17" s="5"/>
      <c r="G17" s="6">
        <f t="shared" si="0"/>
        <v>0</v>
      </c>
      <c r="H17"/>
    </row>
    <row r="18" spans="2:8" ht="12.75">
      <c r="B18" s="22" t="s">
        <v>76</v>
      </c>
      <c r="C18" s="53" t="s">
        <v>105</v>
      </c>
      <c r="D18" s="3" t="s">
        <v>8</v>
      </c>
      <c r="E18" s="13">
        <v>1</v>
      </c>
      <c r="F18" s="5"/>
      <c r="G18" s="6">
        <f t="shared" si="0"/>
        <v>0</v>
      </c>
      <c r="H18"/>
    </row>
    <row r="19" spans="2:8" ht="12.75">
      <c r="B19" s="22" t="s">
        <v>54</v>
      </c>
      <c r="C19" s="53" t="s">
        <v>106</v>
      </c>
      <c r="D19" s="3" t="s">
        <v>8</v>
      </c>
      <c r="E19" s="13">
        <v>1</v>
      </c>
      <c r="F19" s="5"/>
      <c r="G19" s="6">
        <f t="shared" si="0"/>
        <v>0</v>
      </c>
      <c r="H19"/>
    </row>
    <row r="20" spans="2:8" ht="12.75">
      <c r="B20" s="22" t="s">
        <v>65</v>
      </c>
      <c r="C20" s="53" t="s">
        <v>107</v>
      </c>
      <c r="D20" s="3" t="s">
        <v>8</v>
      </c>
      <c r="E20" s="13">
        <v>1</v>
      </c>
      <c r="F20" s="5"/>
      <c r="G20" s="6">
        <f t="shared" si="0"/>
        <v>0</v>
      </c>
      <c r="H20"/>
    </row>
    <row r="21" spans="2:8" ht="12.75">
      <c r="B21" s="22" t="s">
        <v>62</v>
      </c>
      <c r="C21" s="53" t="s">
        <v>108</v>
      </c>
      <c r="D21" s="3" t="s">
        <v>8</v>
      </c>
      <c r="E21" s="13">
        <v>1</v>
      </c>
      <c r="F21" s="5"/>
      <c r="G21" s="6">
        <f>E21*F21</f>
        <v>0</v>
      </c>
      <c r="H21"/>
    </row>
    <row r="22" spans="2:8" ht="12.75">
      <c r="B22" s="22" t="s">
        <v>61</v>
      </c>
      <c r="C22" s="53" t="s">
        <v>109</v>
      </c>
      <c r="D22" s="3" t="s">
        <v>8</v>
      </c>
      <c r="E22" s="13">
        <v>2</v>
      </c>
      <c r="F22" s="5"/>
      <c r="G22" s="6">
        <f t="shared" si="0"/>
        <v>0</v>
      </c>
      <c r="H22"/>
    </row>
    <row r="23" spans="2:8" ht="12.75">
      <c r="B23" s="22" t="s">
        <v>92</v>
      </c>
      <c r="C23" s="53" t="s">
        <v>110</v>
      </c>
      <c r="D23" s="3" t="s">
        <v>8</v>
      </c>
      <c r="E23" s="13">
        <v>1</v>
      </c>
      <c r="F23" s="5"/>
      <c r="G23" s="6">
        <f t="shared" si="0"/>
        <v>0</v>
      </c>
      <c r="H23"/>
    </row>
    <row r="24" spans="2:8" ht="12.75">
      <c r="B24" s="22" t="s">
        <v>39</v>
      </c>
      <c r="C24" s="53" t="s">
        <v>111</v>
      </c>
      <c r="D24" s="3" t="s">
        <v>8</v>
      </c>
      <c r="E24" s="13">
        <v>3</v>
      </c>
      <c r="F24" s="5"/>
      <c r="G24" s="6">
        <f t="shared" si="0"/>
        <v>0</v>
      </c>
      <c r="H24"/>
    </row>
    <row r="25" spans="2:8" ht="24.75" customHeight="1">
      <c r="B25" s="22" t="s">
        <v>94</v>
      </c>
      <c r="C25" s="53" t="s">
        <v>112</v>
      </c>
      <c r="D25" s="3" t="s">
        <v>8</v>
      </c>
      <c r="E25" s="13">
        <v>1</v>
      </c>
      <c r="F25" s="5"/>
      <c r="G25" s="6">
        <f t="shared" si="0"/>
        <v>0</v>
      </c>
      <c r="H25"/>
    </row>
    <row r="26" spans="2:8" ht="12.75">
      <c r="B26" s="22" t="s">
        <v>93</v>
      </c>
      <c r="C26" s="53" t="s">
        <v>113</v>
      </c>
      <c r="D26" s="3" t="s">
        <v>8</v>
      </c>
      <c r="E26" s="13">
        <v>2</v>
      </c>
      <c r="F26" s="5"/>
      <c r="G26" s="6">
        <f>E26*F26</f>
        <v>0</v>
      </c>
      <c r="H26"/>
    </row>
    <row r="27" spans="2:8" ht="12.75">
      <c r="B27" s="22" t="s">
        <v>59</v>
      </c>
      <c r="C27" s="53" t="s">
        <v>114</v>
      </c>
      <c r="D27" s="3" t="s">
        <v>8</v>
      </c>
      <c r="E27" s="13">
        <v>2</v>
      </c>
      <c r="F27" s="5"/>
      <c r="G27" s="6">
        <f t="shared" si="0"/>
        <v>0</v>
      </c>
      <c r="H27"/>
    </row>
    <row r="28" spans="2:8" ht="12.75">
      <c r="B28" s="22" t="s">
        <v>35</v>
      </c>
      <c r="C28" s="53" t="s">
        <v>115</v>
      </c>
      <c r="D28" s="3" t="s">
        <v>8</v>
      </c>
      <c r="E28" s="13">
        <v>2</v>
      </c>
      <c r="F28" s="5"/>
      <c r="G28" s="6">
        <f t="shared" si="0"/>
        <v>0</v>
      </c>
      <c r="H28"/>
    </row>
    <row r="29" spans="2:8" ht="12.75">
      <c r="B29" s="22" t="s">
        <v>66</v>
      </c>
      <c r="C29" s="53" t="s">
        <v>116</v>
      </c>
      <c r="D29" s="3" t="s">
        <v>8</v>
      </c>
      <c r="E29" s="13">
        <v>2</v>
      </c>
      <c r="F29" s="5"/>
      <c r="G29" s="6">
        <f t="shared" si="0"/>
        <v>0</v>
      </c>
      <c r="H29"/>
    </row>
    <row r="30" spans="2:8" ht="12.75">
      <c r="B30" s="22" t="s">
        <v>55</v>
      </c>
      <c r="C30" s="53" t="s">
        <v>117</v>
      </c>
      <c r="D30" s="3" t="s">
        <v>8</v>
      </c>
      <c r="E30" s="13">
        <v>1</v>
      </c>
      <c r="F30" s="5"/>
      <c r="G30" s="6">
        <f t="shared" si="0"/>
        <v>0</v>
      </c>
      <c r="H30"/>
    </row>
    <row r="31" spans="2:8" ht="12.75">
      <c r="B31" s="22" t="s">
        <v>83</v>
      </c>
      <c r="C31" s="53" t="s">
        <v>118</v>
      </c>
      <c r="D31" s="3" t="s">
        <v>8</v>
      </c>
      <c r="E31" s="13">
        <v>1</v>
      </c>
      <c r="F31" s="5"/>
      <c r="G31" s="6">
        <f>E31*F31</f>
        <v>0</v>
      </c>
      <c r="H31"/>
    </row>
    <row r="32" spans="2:8" ht="12.75">
      <c r="B32" s="22" t="s">
        <v>85</v>
      </c>
      <c r="C32" s="53" t="s">
        <v>119</v>
      </c>
      <c r="D32" s="3" t="s">
        <v>8</v>
      </c>
      <c r="E32" s="13">
        <v>1</v>
      </c>
      <c r="F32" s="5"/>
      <c r="G32" s="6">
        <f>E32*F32</f>
        <v>0</v>
      </c>
      <c r="H32"/>
    </row>
    <row r="33" spans="2:8" ht="12.75">
      <c r="B33" s="22" t="s">
        <v>95</v>
      </c>
      <c r="C33" s="53" t="s">
        <v>120</v>
      </c>
      <c r="D33" s="3" t="s">
        <v>8</v>
      </c>
      <c r="E33" s="13">
        <v>1</v>
      </c>
      <c r="F33" s="5"/>
      <c r="G33" s="6">
        <f>E33*F33</f>
        <v>0</v>
      </c>
      <c r="H33"/>
    </row>
    <row r="34" spans="2:8" ht="12.75">
      <c r="B34" s="22" t="s">
        <v>34</v>
      </c>
      <c r="C34" s="53" t="s">
        <v>121</v>
      </c>
      <c r="D34" s="3" t="s">
        <v>8</v>
      </c>
      <c r="E34" s="13">
        <v>1</v>
      </c>
      <c r="F34" s="5"/>
      <c r="G34" s="6">
        <f>E34*F34</f>
        <v>0</v>
      </c>
      <c r="H34"/>
    </row>
    <row r="35" spans="2:8" ht="13.5" thickBot="1">
      <c r="B35" s="26" t="s">
        <v>7</v>
      </c>
      <c r="C35" s="62" t="s">
        <v>122</v>
      </c>
      <c r="D35" s="27"/>
      <c r="E35" s="28"/>
      <c r="F35" s="29"/>
      <c r="G35" s="30">
        <f>SUM(G11:G34)</f>
        <v>0</v>
      </c>
      <c r="H35"/>
    </row>
    <row r="36" spans="2:8" ht="12.75">
      <c r="B36" s="39"/>
      <c r="C36" s="61" t="s">
        <v>28</v>
      </c>
      <c r="D36" s="34"/>
      <c r="E36" s="35"/>
      <c r="F36" s="36"/>
      <c r="G36" s="37"/>
      <c r="H36"/>
    </row>
    <row r="37" spans="2:8" ht="12.75">
      <c r="B37" s="22" t="s">
        <v>78</v>
      </c>
      <c r="C37" s="53" t="s">
        <v>123</v>
      </c>
      <c r="D37" s="12" t="s">
        <v>9</v>
      </c>
      <c r="E37" s="4">
        <v>100</v>
      </c>
      <c r="F37" s="5"/>
      <c r="G37" s="6">
        <f>E37*F37</f>
        <v>0</v>
      </c>
      <c r="H37"/>
    </row>
    <row r="38" spans="2:8" ht="12.75">
      <c r="B38" s="22" t="s">
        <v>79</v>
      </c>
      <c r="C38" s="53" t="s">
        <v>124</v>
      </c>
      <c r="D38" s="12" t="s">
        <v>8</v>
      </c>
      <c r="E38" s="4">
        <v>3</v>
      </c>
      <c r="F38" s="5"/>
      <c r="G38" s="6">
        <f>E38*F38</f>
        <v>0</v>
      </c>
      <c r="H38"/>
    </row>
    <row r="39" spans="2:8" ht="13.5" customHeight="1">
      <c r="B39" s="22" t="s">
        <v>40</v>
      </c>
      <c r="C39" s="53" t="s">
        <v>125</v>
      </c>
      <c r="D39" s="12" t="s">
        <v>9</v>
      </c>
      <c r="E39" s="4">
        <v>200</v>
      </c>
      <c r="F39" s="5"/>
      <c r="G39" s="6">
        <f>E39*F39</f>
        <v>0</v>
      </c>
      <c r="H39"/>
    </row>
    <row r="40" spans="2:8" ht="12.75">
      <c r="B40" s="22" t="s">
        <v>58</v>
      </c>
      <c r="C40" s="53" t="s">
        <v>126</v>
      </c>
      <c r="D40" s="12" t="s">
        <v>9</v>
      </c>
      <c r="E40" s="4">
        <v>500</v>
      </c>
      <c r="F40" s="5"/>
      <c r="G40" s="6">
        <f aca="true" t="shared" si="1" ref="G40:G52">E40*F40</f>
        <v>0</v>
      </c>
      <c r="H40"/>
    </row>
    <row r="41" spans="2:8" ht="12.75">
      <c r="B41" s="22" t="s">
        <v>80</v>
      </c>
      <c r="C41" s="53" t="s">
        <v>127</v>
      </c>
      <c r="D41" s="12" t="s">
        <v>8</v>
      </c>
      <c r="E41" s="13">
        <v>1</v>
      </c>
      <c r="F41" s="5"/>
      <c r="G41" s="6">
        <f t="shared" si="1"/>
        <v>0</v>
      </c>
      <c r="H41"/>
    </row>
    <row r="42" spans="2:8" ht="12.75">
      <c r="B42" s="22" t="s">
        <v>81</v>
      </c>
      <c r="C42" s="53" t="s">
        <v>128</v>
      </c>
      <c r="D42" s="12" t="s">
        <v>8</v>
      </c>
      <c r="E42" s="13">
        <v>1</v>
      </c>
      <c r="F42" s="5"/>
      <c r="G42" s="6">
        <f t="shared" si="1"/>
        <v>0</v>
      </c>
      <c r="H42"/>
    </row>
    <row r="43" spans="2:8" ht="12.75">
      <c r="B43" s="22" t="s">
        <v>89</v>
      </c>
      <c r="C43" s="53" t="s">
        <v>129</v>
      </c>
      <c r="D43" s="12" t="s">
        <v>8</v>
      </c>
      <c r="E43" s="13">
        <v>3</v>
      </c>
      <c r="F43" s="5"/>
      <c r="G43" s="6">
        <f>E43*F43</f>
        <v>0</v>
      </c>
      <c r="H43"/>
    </row>
    <row r="44" spans="2:8" ht="12.75">
      <c r="B44" s="22" t="s">
        <v>82</v>
      </c>
      <c r="C44" s="53" t="s">
        <v>130</v>
      </c>
      <c r="D44" s="12" t="s">
        <v>8</v>
      </c>
      <c r="E44" s="13">
        <v>1</v>
      </c>
      <c r="F44" s="5"/>
      <c r="G44" s="6">
        <f>E44*F44</f>
        <v>0</v>
      </c>
      <c r="H44"/>
    </row>
    <row r="45" spans="2:8" ht="12.75">
      <c r="B45" s="22" t="s">
        <v>77</v>
      </c>
      <c r="C45" s="53" t="s">
        <v>131</v>
      </c>
      <c r="D45" s="12" t="s">
        <v>8</v>
      </c>
      <c r="E45" s="13">
        <v>6</v>
      </c>
      <c r="F45" s="5"/>
      <c r="G45" s="6">
        <f>E45*F45</f>
        <v>0</v>
      </c>
      <c r="H45"/>
    </row>
    <row r="46" spans="2:8" ht="12.75">
      <c r="B46" s="22" t="s">
        <v>57</v>
      </c>
      <c r="C46" s="53" t="s">
        <v>132</v>
      </c>
      <c r="D46" s="12" t="s">
        <v>9</v>
      </c>
      <c r="E46" s="13">
        <v>400</v>
      </c>
      <c r="F46" s="5"/>
      <c r="G46" s="6">
        <f t="shared" si="1"/>
        <v>0</v>
      </c>
      <c r="H46"/>
    </row>
    <row r="47" spans="2:8" ht="12.75">
      <c r="B47" s="22" t="s">
        <v>83</v>
      </c>
      <c r="C47" s="53" t="s">
        <v>118</v>
      </c>
      <c r="D47" s="3" t="s">
        <v>8</v>
      </c>
      <c r="E47" s="13">
        <v>12</v>
      </c>
      <c r="F47" s="5"/>
      <c r="G47" s="6">
        <f t="shared" si="1"/>
        <v>0</v>
      </c>
      <c r="H47"/>
    </row>
    <row r="48" spans="2:8" ht="25.5" customHeight="1">
      <c r="B48" s="22" t="s">
        <v>84</v>
      </c>
      <c r="C48" s="53" t="s">
        <v>133</v>
      </c>
      <c r="D48" s="3" t="s">
        <v>8</v>
      </c>
      <c r="E48" s="13">
        <v>1</v>
      </c>
      <c r="F48" s="5"/>
      <c r="G48" s="6">
        <f t="shared" si="1"/>
        <v>0</v>
      </c>
      <c r="H48"/>
    </row>
    <row r="49" spans="2:8" ht="12.75">
      <c r="B49" s="22" t="s">
        <v>32</v>
      </c>
      <c r="C49" s="53" t="s">
        <v>134</v>
      </c>
      <c r="D49" s="3" t="s">
        <v>8</v>
      </c>
      <c r="E49" s="13">
        <v>1</v>
      </c>
      <c r="F49" s="5"/>
      <c r="G49" s="6">
        <f t="shared" si="1"/>
        <v>0</v>
      </c>
      <c r="H49"/>
    </row>
    <row r="50" spans="2:8" ht="12.75">
      <c r="B50" s="22" t="s">
        <v>31</v>
      </c>
      <c r="C50" s="53" t="s">
        <v>135</v>
      </c>
      <c r="D50" s="3" t="s">
        <v>8</v>
      </c>
      <c r="E50" s="13">
        <v>1</v>
      </c>
      <c r="F50" s="5"/>
      <c r="G50" s="6">
        <f t="shared" si="1"/>
        <v>0</v>
      </c>
      <c r="H50"/>
    </row>
    <row r="51" spans="2:8" ht="22.5">
      <c r="B51" s="22" t="s">
        <v>41</v>
      </c>
      <c r="C51" s="53" t="s">
        <v>136</v>
      </c>
      <c r="D51" s="12" t="s">
        <v>8</v>
      </c>
      <c r="E51" s="13">
        <v>1</v>
      </c>
      <c r="F51" s="5"/>
      <c r="G51" s="6">
        <f t="shared" si="1"/>
        <v>0</v>
      </c>
      <c r="H51"/>
    </row>
    <row r="52" spans="2:8" ht="12.75">
      <c r="B52" s="22" t="s">
        <v>51</v>
      </c>
      <c r="C52" s="53" t="s">
        <v>137</v>
      </c>
      <c r="D52" s="3" t="s">
        <v>8</v>
      </c>
      <c r="E52" s="13">
        <v>1</v>
      </c>
      <c r="F52" s="5"/>
      <c r="G52" s="6">
        <f t="shared" si="1"/>
        <v>0</v>
      </c>
      <c r="H52"/>
    </row>
    <row r="53" spans="2:8" ht="13.5" thickBot="1">
      <c r="B53" s="26" t="s">
        <v>7</v>
      </c>
      <c r="C53" s="62" t="s">
        <v>138</v>
      </c>
      <c r="D53" s="27"/>
      <c r="E53" s="28"/>
      <c r="F53" s="29"/>
      <c r="G53" s="30">
        <f>SUM(G37:G52)</f>
        <v>0</v>
      </c>
      <c r="H53"/>
    </row>
    <row r="54" spans="2:8" ht="12.75">
      <c r="B54" s="39"/>
      <c r="C54" s="61" t="s">
        <v>29</v>
      </c>
      <c r="D54" s="34"/>
      <c r="E54" s="35"/>
      <c r="F54" s="36"/>
      <c r="G54" s="37"/>
      <c r="H54"/>
    </row>
    <row r="55" spans="2:8" ht="33" customHeight="1">
      <c r="B55" s="22" t="s">
        <v>67</v>
      </c>
      <c r="C55" s="53" t="s">
        <v>139</v>
      </c>
      <c r="D55" s="3" t="s">
        <v>8</v>
      </c>
      <c r="E55" s="13">
        <v>1</v>
      </c>
      <c r="F55" s="5"/>
      <c r="G55" s="6">
        <f>E55*F55</f>
        <v>0</v>
      </c>
      <c r="H55"/>
    </row>
    <row r="56" spans="2:8" ht="13.5" customHeight="1">
      <c r="B56" s="22" t="s">
        <v>68</v>
      </c>
      <c r="C56" s="53" t="s">
        <v>140</v>
      </c>
      <c r="D56" s="3" t="s">
        <v>8</v>
      </c>
      <c r="E56" s="13">
        <v>1</v>
      </c>
      <c r="F56" s="5"/>
      <c r="G56" s="6">
        <f>E56*F56</f>
        <v>0</v>
      </c>
      <c r="H56"/>
    </row>
    <row r="57" spans="2:8" ht="13.5" customHeight="1">
      <c r="B57" s="22" t="s">
        <v>38</v>
      </c>
      <c r="C57" s="53" t="s">
        <v>141</v>
      </c>
      <c r="D57" s="3" t="s">
        <v>8</v>
      </c>
      <c r="E57" s="13">
        <v>1</v>
      </c>
      <c r="F57" s="5"/>
      <c r="G57" s="6">
        <f>E57*F57</f>
        <v>0</v>
      </c>
      <c r="H57"/>
    </row>
    <row r="58" spans="2:8" ht="13.5" customHeight="1">
      <c r="B58" s="22"/>
      <c r="C58" s="53" t="s">
        <v>96</v>
      </c>
      <c r="D58" s="3" t="s">
        <v>8</v>
      </c>
      <c r="E58" s="13">
        <v>1</v>
      </c>
      <c r="F58" s="5"/>
      <c r="G58" s="6">
        <f>E58*F58</f>
        <v>0</v>
      </c>
      <c r="H58"/>
    </row>
    <row r="59" spans="2:8" ht="24.75" customHeight="1">
      <c r="B59" s="22" t="s">
        <v>69</v>
      </c>
      <c r="C59" s="53" t="s">
        <v>142</v>
      </c>
      <c r="D59" s="3" t="s">
        <v>8</v>
      </c>
      <c r="E59" s="13">
        <v>24</v>
      </c>
      <c r="F59" s="5"/>
      <c r="G59" s="6">
        <f aca="true" t="shared" si="2" ref="G59:G69">E59*F59</f>
        <v>0</v>
      </c>
      <c r="H59"/>
    </row>
    <row r="60" spans="2:8" ht="13.5" customHeight="1">
      <c r="B60" s="22" t="s">
        <v>70</v>
      </c>
      <c r="C60" s="53" t="s">
        <v>143</v>
      </c>
      <c r="D60" s="3" t="s">
        <v>8</v>
      </c>
      <c r="E60" s="13">
        <v>24</v>
      </c>
      <c r="F60" s="5"/>
      <c r="G60" s="6">
        <f t="shared" si="2"/>
        <v>0</v>
      </c>
      <c r="H60"/>
    </row>
    <row r="61" spans="2:8" ht="24.75" customHeight="1">
      <c r="B61" s="22" t="s">
        <v>36</v>
      </c>
      <c r="C61" s="53" t="s">
        <v>144</v>
      </c>
      <c r="D61" s="3" t="s">
        <v>8</v>
      </c>
      <c r="E61" s="13">
        <v>12</v>
      </c>
      <c r="F61" s="5"/>
      <c r="G61" s="6">
        <f t="shared" si="2"/>
        <v>0</v>
      </c>
      <c r="H61"/>
    </row>
    <row r="62" spans="2:8" ht="13.5" customHeight="1">
      <c r="B62" s="22" t="s">
        <v>37</v>
      </c>
      <c r="C62" s="53" t="s">
        <v>145</v>
      </c>
      <c r="D62" s="3" t="s">
        <v>8</v>
      </c>
      <c r="E62" s="13">
        <v>30</v>
      </c>
      <c r="F62" s="5"/>
      <c r="G62" s="6">
        <f>E62*F62</f>
        <v>0</v>
      </c>
      <c r="H62"/>
    </row>
    <row r="63" spans="2:8" ht="13.5" customHeight="1">
      <c r="B63" s="22" t="s">
        <v>85</v>
      </c>
      <c r="C63" s="53" t="s">
        <v>119</v>
      </c>
      <c r="D63" s="3" t="s">
        <v>8</v>
      </c>
      <c r="E63" s="13">
        <v>12</v>
      </c>
      <c r="F63" s="5"/>
      <c r="G63" s="6">
        <f t="shared" si="2"/>
        <v>0</v>
      </c>
      <c r="H63"/>
    </row>
    <row r="64" spans="2:8" ht="13.5" customHeight="1">
      <c r="B64" s="22" t="s">
        <v>86</v>
      </c>
      <c r="C64" s="53" t="s">
        <v>146</v>
      </c>
      <c r="D64" s="3" t="s">
        <v>8</v>
      </c>
      <c r="E64" s="13">
        <v>6</v>
      </c>
      <c r="F64" s="5"/>
      <c r="G64" s="6">
        <f t="shared" si="2"/>
        <v>0</v>
      </c>
      <c r="H64"/>
    </row>
    <row r="65" spans="2:8" ht="13.5" customHeight="1">
      <c r="B65" s="22" t="s">
        <v>33</v>
      </c>
      <c r="C65" s="53" t="s">
        <v>147</v>
      </c>
      <c r="D65" s="3" t="s">
        <v>8</v>
      </c>
      <c r="E65" s="13">
        <v>18</v>
      </c>
      <c r="F65" s="5"/>
      <c r="G65" s="6">
        <f t="shared" si="2"/>
        <v>0</v>
      </c>
      <c r="H65"/>
    </row>
    <row r="66" spans="2:8" ht="13.5" customHeight="1">
      <c r="B66" s="22" t="s">
        <v>53</v>
      </c>
      <c r="C66" s="53" t="s">
        <v>148</v>
      </c>
      <c r="D66" s="3" t="s">
        <v>8</v>
      </c>
      <c r="E66" s="13">
        <v>6</v>
      </c>
      <c r="F66" s="5"/>
      <c r="G66" s="6">
        <f t="shared" si="2"/>
        <v>0</v>
      </c>
      <c r="H66"/>
    </row>
    <row r="67" spans="2:8" ht="13.5" customHeight="1">
      <c r="B67" s="22" t="s">
        <v>74</v>
      </c>
      <c r="C67" s="53" t="s">
        <v>149</v>
      </c>
      <c r="D67" s="3" t="s">
        <v>8</v>
      </c>
      <c r="E67" s="13">
        <v>6</v>
      </c>
      <c r="F67" s="5"/>
      <c r="G67" s="6">
        <f t="shared" si="2"/>
        <v>0</v>
      </c>
      <c r="H67"/>
    </row>
    <row r="68" spans="2:8" ht="24.75" customHeight="1">
      <c r="B68" s="22" t="s">
        <v>71</v>
      </c>
      <c r="C68" s="53" t="s">
        <v>150</v>
      </c>
      <c r="D68" s="3" t="s">
        <v>8</v>
      </c>
      <c r="E68" s="13">
        <v>6</v>
      </c>
      <c r="F68" s="5"/>
      <c r="G68" s="6">
        <f t="shared" si="2"/>
        <v>0</v>
      </c>
      <c r="H68"/>
    </row>
    <row r="69" spans="2:8" ht="24.75" customHeight="1">
      <c r="B69" s="22" t="s">
        <v>87</v>
      </c>
      <c r="C69" s="53" t="s">
        <v>151</v>
      </c>
      <c r="D69" s="3" t="s">
        <v>8</v>
      </c>
      <c r="E69" s="13">
        <v>6</v>
      </c>
      <c r="F69" s="5"/>
      <c r="G69" s="6">
        <f t="shared" si="2"/>
        <v>0</v>
      </c>
      <c r="H69"/>
    </row>
    <row r="70" spans="2:8" ht="12.75" customHeight="1">
      <c r="B70" s="22" t="s">
        <v>88</v>
      </c>
      <c r="C70" s="53" t="s">
        <v>152</v>
      </c>
      <c r="D70" s="3" t="s">
        <v>8</v>
      </c>
      <c r="E70" s="13">
        <v>6</v>
      </c>
      <c r="F70" s="5"/>
      <c r="G70" s="6">
        <f>E70*F70</f>
        <v>0</v>
      </c>
      <c r="H70"/>
    </row>
    <row r="71" spans="2:8" ht="13.5" thickBot="1">
      <c r="B71" s="26" t="s">
        <v>7</v>
      </c>
      <c r="C71" s="62" t="s">
        <v>153</v>
      </c>
      <c r="D71" s="27"/>
      <c r="E71" s="28"/>
      <c r="F71" s="29"/>
      <c r="G71" s="30">
        <f>SUM(G55:G70)</f>
        <v>0</v>
      </c>
      <c r="H71"/>
    </row>
    <row r="72" spans="2:8" ht="12.75">
      <c r="B72" s="40"/>
      <c r="C72" s="63" t="s">
        <v>97</v>
      </c>
      <c r="D72" s="31"/>
      <c r="E72" s="32"/>
      <c r="F72" s="33"/>
      <c r="G72" s="38"/>
      <c r="H72"/>
    </row>
    <row r="73" spans="2:8" ht="57.75" customHeight="1">
      <c r="B73" s="22"/>
      <c r="C73" s="54" t="s">
        <v>157</v>
      </c>
      <c r="D73" s="69" t="s">
        <v>98</v>
      </c>
      <c r="E73" s="70">
        <v>1</v>
      </c>
      <c r="F73" s="71"/>
      <c r="G73" s="6">
        <f>E73*F73</f>
        <v>0</v>
      </c>
      <c r="H73"/>
    </row>
    <row r="74" spans="2:8" ht="13.5" thickBot="1">
      <c r="B74" s="26" t="s">
        <v>7</v>
      </c>
      <c r="C74" s="62" t="s">
        <v>154</v>
      </c>
      <c r="D74" s="27"/>
      <c r="E74" s="28"/>
      <c r="F74" s="29"/>
      <c r="G74" s="30">
        <f>G73</f>
        <v>0</v>
      </c>
      <c r="H74"/>
    </row>
    <row r="75" spans="2:8" ht="12.75">
      <c r="B75" s="40"/>
      <c r="C75" s="63" t="s">
        <v>17</v>
      </c>
      <c r="D75" s="31"/>
      <c r="E75" s="32"/>
      <c r="F75" s="33"/>
      <c r="G75" s="38"/>
      <c r="H75"/>
    </row>
    <row r="76" spans="2:8" ht="12.75">
      <c r="B76" s="22"/>
      <c r="C76" s="54" t="s">
        <v>22</v>
      </c>
      <c r="D76" s="3" t="s">
        <v>9</v>
      </c>
      <c r="E76" s="13">
        <v>10</v>
      </c>
      <c r="F76" s="5"/>
      <c r="G76" s="14">
        <f aca="true" t="shared" si="3" ref="G76:G83">E76*F76</f>
        <v>0</v>
      </c>
      <c r="H76"/>
    </row>
    <row r="77" spans="2:8" ht="12.75">
      <c r="B77" s="22"/>
      <c r="C77" s="54" t="s">
        <v>11</v>
      </c>
      <c r="D77" s="3" t="s">
        <v>9</v>
      </c>
      <c r="E77" s="13">
        <v>480</v>
      </c>
      <c r="F77" s="5"/>
      <c r="G77" s="14">
        <f t="shared" si="3"/>
        <v>0</v>
      </c>
      <c r="H77"/>
    </row>
    <row r="78" spans="2:8" ht="12.75">
      <c r="B78" s="22"/>
      <c r="C78" s="54" t="s">
        <v>49</v>
      </c>
      <c r="D78" s="3" t="s">
        <v>8</v>
      </c>
      <c r="E78" s="13">
        <v>6</v>
      </c>
      <c r="F78" s="5"/>
      <c r="G78" s="14">
        <f t="shared" si="3"/>
        <v>0</v>
      </c>
      <c r="H78"/>
    </row>
    <row r="79" spans="2:8" ht="12.75">
      <c r="B79" s="22"/>
      <c r="C79" s="53" t="s">
        <v>12</v>
      </c>
      <c r="D79" s="3" t="s">
        <v>9</v>
      </c>
      <c r="E79" s="13">
        <v>500</v>
      </c>
      <c r="F79" s="5"/>
      <c r="G79" s="14">
        <f t="shared" si="3"/>
        <v>0</v>
      </c>
      <c r="H79"/>
    </row>
    <row r="80" spans="2:8" ht="12.75">
      <c r="B80" s="22"/>
      <c r="C80" s="64" t="s">
        <v>13</v>
      </c>
      <c r="D80" s="3" t="s">
        <v>9</v>
      </c>
      <c r="E80" s="13">
        <v>500</v>
      </c>
      <c r="F80" s="5"/>
      <c r="G80" s="14">
        <f t="shared" si="3"/>
        <v>0</v>
      </c>
      <c r="H80"/>
    </row>
    <row r="81" spans="2:8" ht="12.75">
      <c r="B81" s="22"/>
      <c r="C81" s="53" t="s">
        <v>14</v>
      </c>
      <c r="D81" s="3" t="s">
        <v>9</v>
      </c>
      <c r="E81" s="13">
        <v>480</v>
      </c>
      <c r="F81" s="5"/>
      <c r="G81" s="14">
        <f t="shared" si="3"/>
        <v>0</v>
      </c>
      <c r="H81"/>
    </row>
    <row r="82" spans="2:8" ht="12.75">
      <c r="B82" s="22"/>
      <c r="C82" s="54" t="s">
        <v>23</v>
      </c>
      <c r="D82" s="3" t="s">
        <v>9</v>
      </c>
      <c r="E82" s="13">
        <v>800</v>
      </c>
      <c r="F82" s="5"/>
      <c r="G82" s="14">
        <f t="shared" si="3"/>
        <v>0</v>
      </c>
      <c r="H82"/>
    </row>
    <row r="83" spans="2:8" ht="12.75">
      <c r="B83" s="22"/>
      <c r="C83" s="54" t="s">
        <v>24</v>
      </c>
      <c r="D83" s="3" t="s">
        <v>9</v>
      </c>
      <c r="E83" s="13">
        <v>480</v>
      </c>
      <c r="F83" s="5"/>
      <c r="G83" s="14">
        <f t="shared" si="3"/>
        <v>0</v>
      </c>
      <c r="H83"/>
    </row>
    <row r="84" spans="2:8" ht="13.5" thickBot="1">
      <c r="B84" s="26" t="s">
        <v>7</v>
      </c>
      <c r="C84" s="62" t="s">
        <v>155</v>
      </c>
      <c r="D84" s="27"/>
      <c r="E84" s="28"/>
      <c r="F84" s="29"/>
      <c r="G84" s="30">
        <f>SUM(G76:G83)</f>
        <v>0</v>
      </c>
      <c r="H84"/>
    </row>
    <row r="85" spans="2:8" ht="12.75">
      <c r="B85" s="40"/>
      <c r="C85" s="63" t="s">
        <v>18</v>
      </c>
      <c r="D85" s="31"/>
      <c r="E85" s="32"/>
      <c r="F85" s="33"/>
      <c r="G85" s="38"/>
      <c r="H85"/>
    </row>
    <row r="86" spans="2:8" ht="12.75">
      <c r="B86" s="22"/>
      <c r="C86" s="54" t="s">
        <v>25</v>
      </c>
      <c r="D86" s="3" t="s">
        <v>8</v>
      </c>
      <c r="E86" s="13">
        <v>1</v>
      </c>
      <c r="F86" s="5"/>
      <c r="G86" s="14">
        <f aca="true" t="shared" si="4" ref="G86:G92">E86*F86</f>
        <v>0</v>
      </c>
      <c r="H86"/>
    </row>
    <row r="87" spans="2:8" ht="12.75">
      <c r="B87" s="22"/>
      <c r="C87" s="54" t="s">
        <v>19</v>
      </c>
      <c r="D87" s="3" t="s">
        <v>8</v>
      </c>
      <c r="E87" s="13">
        <v>1</v>
      </c>
      <c r="F87" s="5"/>
      <c r="G87" s="14">
        <f t="shared" si="4"/>
        <v>0</v>
      </c>
      <c r="H87"/>
    </row>
    <row r="88" spans="2:8" ht="12.75">
      <c r="B88" s="22"/>
      <c r="C88" s="54" t="s">
        <v>44</v>
      </c>
      <c r="D88" s="3" t="s">
        <v>8</v>
      </c>
      <c r="E88" s="13">
        <v>24</v>
      </c>
      <c r="F88" s="5"/>
      <c r="G88" s="14">
        <f t="shared" si="4"/>
        <v>0</v>
      </c>
      <c r="H88"/>
    </row>
    <row r="89" spans="2:8" ht="12.75">
      <c r="B89" s="22"/>
      <c r="C89" s="54" t="s">
        <v>45</v>
      </c>
      <c r="D89" s="3" t="s">
        <v>8</v>
      </c>
      <c r="E89" s="13">
        <v>12</v>
      </c>
      <c r="F89" s="5"/>
      <c r="G89" s="14">
        <f t="shared" si="4"/>
        <v>0</v>
      </c>
      <c r="H89"/>
    </row>
    <row r="90" spans="2:8" ht="12.75">
      <c r="B90" s="22"/>
      <c r="C90" s="54" t="s">
        <v>30</v>
      </c>
      <c r="D90" s="3" t="s">
        <v>8</v>
      </c>
      <c r="E90" s="13">
        <v>1</v>
      </c>
      <c r="F90" s="5"/>
      <c r="G90" s="14">
        <f>E90*F90</f>
        <v>0</v>
      </c>
      <c r="H90"/>
    </row>
    <row r="91" spans="2:8" ht="12.75">
      <c r="B91" s="22"/>
      <c r="C91" s="54" t="s">
        <v>26</v>
      </c>
      <c r="D91" s="3" t="s">
        <v>8</v>
      </c>
      <c r="E91" s="13">
        <v>1</v>
      </c>
      <c r="F91" s="5"/>
      <c r="G91" s="14">
        <f t="shared" si="4"/>
        <v>0</v>
      </c>
      <c r="H91"/>
    </row>
    <row r="92" spans="2:8" ht="12.75">
      <c r="B92" s="22"/>
      <c r="C92" s="54" t="s">
        <v>47</v>
      </c>
      <c r="D92" s="3" t="s">
        <v>8</v>
      </c>
      <c r="E92" s="13">
        <v>1</v>
      </c>
      <c r="F92" s="5"/>
      <c r="G92" s="14">
        <f t="shared" si="4"/>
        <v>0</v>
      </c>
      <c r="H92"/>
    </row>
    <row r="93" spans="2:8" ht="13.5" thickBot="1">
      <c r="B93" s="26" t="s">
        <v>7</v>
      </c>
      <c r="C93" s="62" t="str">
        <f>CONCATENATE(B85," ",C85)</f>
        <v> Závlahový materiál - montáž</v>
      </c>
      <c r="D93" s="27"/>
      <c r="E93" s="28"/>
      <c r="F93" s="29"/>
      <c r="G93" s="30">
        <f>SUM(G86:G92)</f>
        <v>0</v>
      </c>
      <c r="H93"/>
    </row>
    <row r="94" spans="2:8" ht="12.75">
      <c r="B94" s="72" t="s">
        <v>50</v>
      </c>
      <c r="C94" s="72"/>
      <c r="D94" s="72"/>
      <c r="E94" s="72"/>
      <c r="F94" s="72"/>
      <c r="G94" s="72"/>
      <c r="H94"/>
    </row>
    <row r="95" spans="2:8" ht="12.75">
      <c r="B95" s="10"/>
      <c r="C95" s="57"/>
      <c r="D95" s="9"/>
      <c r="E95" s="8"/>
      <c r="F95" s="11"/>
      <c r="G95" s="15"/>
      <c r="H95"/>
    </row>
    <row r="96" spans="2:8" ht="13.5" thickBot="1">
      <c r="B96" s="48" t="s">
        <v>20</v>
      </c>
      <c r="C96" s="65"/>
      <c r="D96" s="49"/>
      <c r="E96" s="50"/>
      <c r="F96" s="51"/>
      <c r="G96" s="52">
        <f>G53+G71+G84+G93+G35+G74</f>
        <v>0</v>
      </c>
      <c r="H96"/>
    </row>
    <row r="97" spans="2:8" ht="12.75">
      <c r="B97" s="18" t="s">
        <v>21</v>
      </c>
      <c r="C97" s="66"/>
      <c r="D97" s="41"/>
      <c r="E97" s="42"/>
      <c r="F97" s="43"/>
      <c r="G97" s="55">
        <v>0.02</v>
      </c>
      <c r="H97"/>
    </row>
    <row r="98" spans="2:8" ht="12.75">
      <c r="B98" s="18" t="s">
        <v>15</v>
      </c>
      <c r="C98" s="66"/>
      <c r="D98" s="41"/>
      <c r="E98" s="42"/>
      <c r="F98" s="43"/>
      <c r="G98" s="16">
        <f>((G96)*G97)+(G96)</f>
        <v>0</v>
      </c>
      <c r="H98"/>
    </row>
    <row r="99" spans="2:8" ht="13.5" thickBot="1">
      <c r="B99" s="45" t="s">
        <v>73</v>
      </c>
      <c r="C99" s="67"/>
      <c r="D99" s="46"/>
      <c r="E99" s="45"/>
      <c r="F99" s="45"/>
      <c r="G99" s="47">
        <f>G98*0.21</f>
        <v>0</v>
      </c>
      <c r="H99"/>
    </row>
    <row r="100" spans="2:8" ht="12.75">
      <c r="B100" s="19" t="s">
        <v>16</v>
      </c>
      <c r="C100" s="68"/>
      <c r="D100" s="44"/>
      <c r="E100" s="19"/>
      <c r="F100" s="19"/>
      <c r="G100" s="17">
        <f>G98+G99</f>
        <v>0</v>
      </c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</sheetData>
  <sheetProtection/>
  <mergeCells count="1">
    <mergeCell ref="B94:G9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Ing. Dagmar HORINOVÁ</cp:lastModifiedBy>
  <cp:lastPrinted>2020-02-26T12:00:09Z</cp:lastPrinted>
  <dcterms:created xsi:type="dcterms:W3CDTF">1997-01-24T11:07:25Z</dcterms:created>
  <dcterms:modified xsi:type="dcterms:W3CDTF">2023-07-17T14:35:57Z</dcterms:modified>
  <cp:category/>
  <cp:version/>
  <cp:contentType/>
  <cp:contentStatus/>
</cp:coreProperties>
</file>