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ladka\Desktop\"/>
    </mc:Choice>
  </mc:AlternateContent>
  <bookViews>
    <workbookView xWindow="0" yWindow="0" windowWidth="0" windowHeight="0"/>
  </bookViews>
  <sheets>
    <sheet name="Rekapitulace stavby" sheetId="1" r:id="rId1"/>
    <sheet name="4-KL-22 - Oprava ležaté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'4-KL-22 - Oprava ležaté k...'!$C$120:$K$221</definedName>
    <definedName name="_xlnm.Print_Area" localSheetId="1">'4-KL-22 - Oprava ležaté k...'!$C$4:$J$76,'4-KL-22 - Oprava ležaté k...'!$C$82:$J$104,'4-KL-22 - Oprava ležaté k...'!$C$110:$J$221</definedName>
    <definedName name="_xlnm.Print_Titles" localSheetId="1">'4-KL-22 - Oprava ležaté k...'!$120:$120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T183"/>
  <c r="R184"/>
  <c r="R183"/>
  <c r="P184"/>
  <c r="P183"/>
  <c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T172"/>
  <c r="R173"/>
  <c r="R172"/>
  <c r="P173"/>
  <c r="P172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J118"/>
  <c r="J117"/>
  <c r="F117"/>
  <c r="F115"/>
  <c r="E113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J220"/>
  <c r="BK209"/>
  <c r="J189"/>
  <c r="J147"/>
  <c r="J157"/>
  <c r="BK204"/>
  <c r="BK182"/>
  <c r="BK150"/>
  <c r="BK126"/>
  <c r="BK213"/>
  <c r="J209"/>
  <c r="BK192"/>
  <c r="BK160"/>
  <c r="J206"/>
  <c r="J160"/>
  <c r="BK184"/>
  <c r="J141"/>
  <c r="BK155"/>
  <c r="J217"/>
  <c r="BK207"/>
  <c r="BK173"/>
  <c r="BK147"/>
  <c r="J195"/>
  <c r="J177"/>
  <c r="J123"/>
  <c r="BK220"/>
  <c r="J212"/>
  <c r="BK195"/>
  <c r="J163"/>
  <c r="J131"/>
  <c r="J135"/>
  <c r="BK202"/>
  <c r="BK179"/>
  <c r="J139"/>
  <c r="BK123"/>
  <c r="BK217"/>
  <c r="J208"/>
  <c r="BK187"/>
  <c r="J155"/>
  <c r="J182"/>
  <c r="J150"/>
  <c r="BK200"/>
  <c r="BK152"/>
  <c r="J152"/>
  <c r="BK214"/>
  <c r="J204"/>
  <c r="BK177"/>
  <c r="J207"/>
  <c r="BK197"/>
  <c r="BK189"/>
  <c r="BK131"/>
  <c r="BK141"/>
  <c r="J214"/>
  <c r="BK208"/>
  <c r="J179"/>
  <c r="J145"/>
  <c r="J202"/>
  <c r="BK139"/>
  <c r="J187"/>
  <c r="BK163"/>
  <c r="J173"/>
  <c i="1" r="AS94"/>
  <c i="2" r="J213"/>
  <c r="BK206"/>
  <c r="J184"/>
  <c r="BK135"/>
  <c r="J198"/>
  <c r="BK145"/>
  <c r="BK198"/>
  <c r="BK169"/>
  <c r="J166"/>
  <c r="BK212"/>
  <c r="J197"/>
  <c r="J169"/>
  <c r="J126"/>
  <c r="J200"/>
  <c r="J192"/>
  <c r="BK166"/>
  <c r="BK157"/>
  <c l="1" r="R122"/>
  <c r="BK186"/>
  <c r="J186"/>
  <c r="J101"/>
  <c r="P122"/>
  <c r="R186"/>
  <c r="T122"/>
  <c r="P176"/>
  <c r="T186"/>
  <c r="BK211"/>
  <c r="J211"/>
  <c r="J103"/>
  <c r="R176"/>
  <c r="T194"/>
  <c r="BK194"/>
  <c r="J194"/>
  <c r="J102"/>
  <c r="P211"/>
  <c r="BK122"/>
  <c r="J122"/>
  <c r="J95"/>
  <c r="BK176"/>
  <c r="J176"/>
  <c r="J98"/>
  <c r="P194"/>
  <c r="R211"/>
  <c r="T176"/>
  <c r="P186"/>
  <c r="R194"/>
  <c r="T211"/>
  <c r="BK181"/>
  <c r="J181"/>
  <c r="J99"/>
  <c r="BK168"/>
  <c r="J168"/>
  <c r="J96"/>
  <c r="BK183"/>
  <c r="J183"/>
  <c r="J100"/>
  <c r="BK172"/>
  <c r="J172"/>
  <c r="J97"/>
  <c r="BE182"/>
  <c r="BE197"/>
  <c r="BE141"/>
  <c r="BE150"/>
  <c r="BE169"/>
  <c r="BE145"/>
  <c r="BE147"/>
  <c r="BE160"/>
  <c r="BE173"/>
  <c r="BE187"/>
  <c r="J115"/>
  <c r="BE135"/>
  <c r="BE155"/>
  <c r="BE157"/>
  <c r="BE177"/>
  <c r="BE179"/>
  <c r="F118"/>
  <c r="BE126"/>
  <c r="BE131"/>
  <c r="BE163"/>
  <c r="BE166"/>
  <c r="BE192"/>
  <c r="BE195"/>
  <c r="BE202"/>
  <c r="BE204"/>
  <c r="BE207"/>
  <c r="BE123"/>
  <c r="BE139"/>
  <c r="BE152"/>
  <c r="BE184"/>
  <c r="BE189"/>
  <c r="BE198"/>
  <c r="BE200"/>
  <c r="BE206"/>
  <c r="BE208"/>
  <c r="BE209"/>
  <c r="BE212"/>
  <c r="BE213"/>
  <c r="BE214"/>
  <c r="BE217"/>
  <c r="BE220"/>
  <c r="F35"/>
  <c i="1" r="BD95"/>
  <c r="BD94"/>
  <c r="W33"/>
  <c i="2" r="F34"/>
  <c i="1" r="BC95"/>
  <c r="BC94"/>
  <c r="W32"/>
  <c i="2" r="F32"/>
  <c i="1" r="BA95"/>
  <c r="BA94"/>
  <c r="W30"/>
  <c i="2" r="F33"/>
  <c i="1" r="BB95"/>
  <c r="BB94"/>
  <c r="AX94"/>
  <c i="2" r="J32"/>
  <c i="1" r="AW95"/>
  <c i="2" l="1" r="P121"/>
  <c i="1" r="AU95"/>
  <c i="2" r="T121"/>
  <c r="R121"/>
  <c r="BK121"/>
  <c r="J121"/>
  <c r="J94"/>
  <c i="1" r="AU94"/>
  <c r="AY94"/>
  <c i="2" r="F31"/>
  <c i="1" r="AZ95"/>
  <c r="AZ94"/>
  <c r="W29"/>
  <c r="W31"/>
  <c i="2" r="J31"/>
  <c i="1" r="AV95"/>
  <c r="AT95"/>
  <c r="AW94"/>
  <c r="AK30"/>
  <c i="2" l="1" r="J28"/>
  <c i="1" r="AG95"/>
  <c r="AG94"/>
  <c r="AK26"/>
  <c r="AV94"/>
  <c r="AK29"/>
  <c i="2" l="1" r="J37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<sst xmlns="http://schemas.openxmlformats.org/spreadsheetml/2006/main">
  <si>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</si>
  <si>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</si>
  <si>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</si>
  <si>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</si>
  <si>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</si>
  <si>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{2a835f42-08f6-4fab-8a73-f472e6cd9537}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</si>
  <si>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</si>
  <si>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</si>
  <si>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</si>
  <si>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</si>
  <si>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</si>
  <si>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</si>
  <si>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</si>
  <si>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</si>
  <si>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4-KL-22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</si>
  <si>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</si>
  <si>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</si>
  <si>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ležaté kanalizace - F-M, ul. Zámecká č.p. 56</t>
  </si>
  <si>
    <t>KSO:</t>
  </si>
  <si>
    <t>CC-CZ:</t>
  </si>
  <si>
    <t>Místo:</t>
  </si>
  <si>
    <t>Frýdek-Místek</t>
  </si>
  <si>
    <t>Datum:</t>
  </si>
  <si>
    <t>3. 5. 2022</t>
  </si>
  <si>
    <t>Zadavatel:</t>
  </si>
  <si>
    <t>IČ:</t>
  </si>
  <si>
    <t>Statutární město Frýdek - Místek</t>
  </si>
  <si>
    <t>DIČ:</t>
  </si>
  <si>
    <t>Uchazeč:</t>
  </si>
  <si>
    <t>Vyplň údaj</t>
  </si>
  <si>
    <t>Projektant:</t>
  </si>
  <si>
    <t>Ing. Klich Miloslav</t>
  </si>
  <si>
    <t>True</t>
  </si>
  <si>
    <t>Zpracovatel:</t>
  </si>
  <si>
    <t>Johančíková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</si>
  <si>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</si>
  <si>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</si>
  <si>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</si>
  <si>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</si>
  <si>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</si>
  <si>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</si>
  <si>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</si>
  <si>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</si>
  <si>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</si>
  <si>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</si>
  <si>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</si>
  <si>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</si>
  <si>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</si>
  <si>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</si>
  <si>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</si>
  <si>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</si>
  <si>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</si>
  <si>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</si>
  <si>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</si>
  <si>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</si>
  <si>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</si>
  <si>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</si>
  <si>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</si>
  <si>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</si>
  <si>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</si>
  <si>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</si>
  <si>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</si>
  <si>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</si>
  <si>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</si>
  <si>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</si>
  <si>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</si>
  <si>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</si>
  <si>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</si>
  <si>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</si>
  <si>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</si>
  <si>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</si>
  <si>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</si>
  <si>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</si>
  <si>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</si>
  <si>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</si>
  <si>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</si>
  <si>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</si>
  <si>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</si>
  <si>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</si>
  <si>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</si>
  <si>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</si>
  <si>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</si>
  <si>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</si>
  <si>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</si>
  <si>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</si>
  <si>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</si>
  <si>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</si>
  <si>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</si>
  <si>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</si>
  <si>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</si>
  <si>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</si>
  <si>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11 - Zemní práce - přípravné a přidružené práce</t>
  </si>
  <si>
    <t>45 - Podkladní a vedlejší konstrukce kromě vozovek a železničního svršku</t>
  </si>
  <si>
    <t>59 - Kryty pozemních komunikací, letišť a ploch dlážděné</t>
  </si>
  <si>
    <t>95 - Různé dokončovací konstrukce a práce pozemních staveb</t>
  </si>
  <si>
    <t>97 - Prorážení otvorů a ostatní bourací práce</t>
  </si>
  <si>
    <t>997 - Přesun sutě</t>
  </si>
  <si>
    <t>721 - Zdravotechnika - vnitřní kanalizace</t>
  </si>
  <si>
    <t>763 - Konstrukce suché výstavby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</si>
  <si>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</si>
  <si>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</si>
  <si>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</si>
  <si>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</si>
  <si>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</si>
  <si>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</si>
  <si>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</si>
  <si>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</si>
  <si>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</si>
  <si>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</si>
  <si>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</si>
  <si>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</si>
  <si>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</si>
  <si>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</si>
  <si>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</si>
  <si>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</si>
  <si>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121112003</t>
  </si>
  <si>
    <t>Sejmutí ornice ručně při souvislé ploše, tl. vrstvy do 200 mm</t>
  </si>
  <si>
    <t>m2</t>
  </si>
  <si>
    <t>4</t>
  </si>
  <si>
    <t>-1633304075</t>
  </si>
  <si>
    <t>Online PSC</t>
  </si>
  <si>
    <t>https://podminky.urs.cz/item/CS_URS_2022_01/121112003</t>
  </si>
  <si>
    <t>VV</t>
  </si>
  <si>
    <t>1,1*2,0</t>
  </si>
  <si>
    <t>132212221</t>
  </si>
  <si>
    <t>Hloubení zapažených rýh šířky přes 800 do 2 000 mm ručně s urovnáním dna do předepsaného profilu a spádu v hornině třídy těžitelnosti I skupiny 3 soudržných</t>
  </si>
  <si>
    <t>m3</t>
  </si>
  <si>
    <t>-401622433</t>
  </si>
  <si>
    <t>https://podminky.urs.cz/item/CS_URS_2022_01/132212221</t>
  </si>
  <si>
    <t>1,1*0,85*(2,57+2,6)*0,5</t>
  </si>
  <si>
    <t>50% hor 3 + 50% hor 4</t>
  </si>
  <si>
    <t>1,0*0,85*(2,54+2,6)*0,5*0,5</t>
  </si>
  <si>
    <t>3</t>
  </si>
  <si>
    <t>132312221</t>
  </si>
  <si>
    <t>Hloubení zapažených rýh šířky přes 800 do 2 000 mm ručně s urovnáním dna do předepsaného profilu a spádu v hornině třídy těžitelnosti II skupiny 4 soudržných</t>
  </si>
  <si>
    <t>-61618621</t>
  </si>
  <si>
    <t>https://podminky.urs.cz/item/CS_URS_2022_01/132312221</t>
  </si>
  <si>
    <t>151101102</t>
  </si>
  <si>
    <t>Zřízení pažení a rozepření stěn rýh pro podzemní vedení příložné pro jakoukoliv mezerovitost, hloubky přes 2 do 4 m</t>
  </si>
  <si>
    <t>1495705285</t>
  </si>
  <si>
    <t>https://podminky.urs.cz/item/CS_URS_2022_01/151101102</t>
  </si>
  <si>
    <t>1,0*(2,54+2,6)*0,5*2</t>
  </si>
  <si>
    <t>1,1*(2,57+2,6)*0,5*2</t>
  </si>
  <si>
    <t>5</t>
  </si>
  <si>
    <t>151101112</t>
  </si>
  <si>
    <t>Odstranění pažení a rozepření stěn rýh pro podzemní vedení s uložením materiálu na vzdálenost do 3 m od kraje výkopu příložné, hloubky přes 2 do 4 m</t>
  </si>
  <si>
    <t>526481045</t>
  </si>
  <si>
    <t>https://podminky.urs.cz/item/CS_URS_2022_01/151101112</t>
  </si>
  <si>
    <t>8</t>
  </si>
  <si>
    <t>174111101</t>
  </si>
  <si>
    <t>Zásyp sypaninou z jakékoliv horniny ručně s uložením výkopku ve vrstvách se zhutněním jam, šachet, rýh nebo kolem objektů v těchto vykopávkách</t>
  </si>
  <si>
    <t>2108813028</t>
  </si>
  <si>
    <t>https://podminky.urs.cz/item/CS_URS_2022_01/174111101</t>
  </si>
  <si>
    <t>Mezisoučet</t>
  </si>
  <si>
    <t>1,0*0,85*((2,5+2,6)*0,5-0,1-0,45)*0,5</t>
  </si>
  <si>
    <t>9</t>
  </si>
  <si>
    <t>M</t>
  </si>
  <si>
    <t>58344171</t>
  </si>
  <si>
    <t>štěrkodrť frakce 0/32</t>
  </si>
  <si>
    <t>t</t>
  </si>
  <si>
    <t>2020214666</t>
  </si>
  <si>
    <t>0,85*1,91 'Přepočtené koeficientem množství</t>
  </si>
  <si>
    <t>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</si>
  <si>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</si>
  <si>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</si>
  <si>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2035331114</t>
  </si>
  <si>
    <t>https://podminky.urs.cz/item/CS_URS_2022_01/175111101</t>
  </si>
  <si>
    <t>(1,0+1,1)*0,085*0,45</t>
  </si>
  <si>
    <t>7</t>
  </si>
  <si>
    <t>58331351</t>
  </si>
  <si>
    <t>kamenivo těžené drobné frakce 0/4</t>
  </si>
  <si>
    <t>-469007679</t>
  </si>
  <si>
    <t>0,08*2 'Přepočtené koeficientem množství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</si>
  <si>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</si>
  <si>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</si>
  <si>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</si>
  <si>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1645618761</t>
  </si>
  <si>
    <t>https://podminky.urs.cz/item/CS_URS_2022_01/162751117</t>
  </si>
  <si>
    <t>4,601-2,762</t>
  </si>
  <si>
    <t>11</t>
  </si>
  <si>
    <t>171251201</t>
  </si>
  <si>
    <t>Uložení sypaniny na skládky nebo meziskládky bez hutnění s upravením uložené sypaniny do předepsaného tvaru</t>
  </si>
  <si>
    <t>1236894548</t>
  </si>
  <si>
    <t>https://podminky.urs.cz/item/CS_URS_2022_01/171251201</t>
  </si>
  <si>
    <t>12</t>
  </si>
  <si>
    <t>171201231</t>
  </si>
  <si>
    <t>Poplatek za uložení stavebního odpadu na recyklační skládce (skládkovné) zeminy a kamení zatříděného do Katalogu odpadů pod kódem 17 05 04</t>
  </si>
  <si>
    <t>-328153048</t>
  </si>
  <si>
    <t>https://podminky.urs.cz/item/CS_URS_2022_01/171201231</t>
  </si>
  <si>
    <t>1,839*1,6 'Přepočtené koeficientem množství</t>
  </si>
  <si>
    <t>181311103</t>
  </si>
  <si>
    <t>Rozprostření a urovnání ornice v rovině nebo ve svahu sklonu do 1:5 ručně při souvislé ploše, tl. vrstvy do 200 mm</t>
  </si>
  <si>
    <t>998726143</t>
  </si>
  <si>
    <t>https://podminky.urs.cz/item/CS_URS_2022_01/181311103</t>
  </si>
  <si>
    <t>13</t>
  </si>
  <si>
    <t>181411121</t>
  </si>
  <si>
    <t>Založení trávníku na půdě předem připravené plochy do 1000 m2 výsevem včetně utažení lučního v rovině nebo na svahu do 1:5</t>
  </si>
  <si>
    <t>-115813448</t>
  </si>
  <si>
    <t>https://podminky.urs.cz/item/CS_URS_2022_01/181411121</t>
  </si>
  <si>
    <t>14</t>
  </si>
  <si>
    <t>00572100</t>
  </si>
  <si>
    <t>osivo jetelotráva intenzivní víceletá</t>
  </si>
  <si>
    <t>kg</t>
  </si>
  <si>
    <t>-1523839321</t>
  </si>
  <si>
    <t>2,2*0,02 'Přepočtené koeficientem množství</t>
  </si>
  <si>
    <t>Zemní práce - přípravné a přidružené práce</t>
  </si>
  <si>
    <t>16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</si>
  <si>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</si>
  <si>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</si>
  <si>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-2098721549</t>
  </si>
  <si>
    <t>https://podminky.urs.cz/item/CS_URS_2022_01/113106123</t>
  </si>
  <si>
    <t>1,0*1,2</t>
  </si>
  <si>
    <t>45</t>
  </si>
  <si>
    <t>Podkladní a vedlejší konstrukce kromě vozovek a železničního svršku</t>
  </si>
  <si>
    <t>20</t>
  </si>
  <si>
    <t>451572111</t>
  </si>
  <si>
    <t>Lože pod potrubí, stoky a drobné objekty v otevřeném výkopu z kameniva drobného těženého 0 až 4 mm</t>
  </si>
  <si>
    <t>-356671857</t>
  </si>
  <si>
    <t>https://podminky.urs.cz/item/CS_URS_2022_01/451572111</t>
  </si>
  <si>
    <t>(1,0+1,1)*0,85*0,1</t>
  </si>
  <si>
    <t>59</t>
  </si>
  <si>
    <t>Kryty pozemních komunikací, letišť a ploch dlážděné</t>
  </si>
  <si>
    <t>17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</si>
  <si>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</si>
  <si>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</si>
  <si>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2132904008</t>
  </si>
  <si>
    <t>https://podminky.urs.cz/item/CS_URS_2022_01/596211110</t>
  </si>
  <si>
    <t>18</t>
  </si>
  <si>
    <t>59245015</t>
  </si>
  <si>
    <t>dlažba zámková tvaru I 200x165x60mm přírodní</t>
  </si>
  <si>
    <t>133307773</t>
  </si>
  <si>
    <t>1,2*1,03 'Přepočtené koeficientem množství</t>
  </si>
  <si>
    <t>95</t>
  </si>
  <si>
    <t>Různé dokončovací konstrukce a práce pozemních staveb</t>
  </si>
  <si>
    <t>35</t>
  </si>
  <si>
    <t>950</t>
  </si>
  <si>
    <t>Zhotovení prostupů ve zdivu pro kanalizační potrubí vč. jejich vyspravení a zazdění</t>
  </si>
  <si>
    <t>soubor</t>
  </si>
  <si>
    <t>1821870100</t>
  </si>
  <si>
    <t>97</t>
  </si>
  <si>
    <t>Prorážení otvorů a ostatní bourací práce</t>
  </si>
  <si>
    <t>19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</si>
  <si>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</si>
  <si>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</si>
  <si>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1239388486</t>
  </si>
  <si>
    <t>https://podminky.urs.cz/item/CS_URS_2022_01/979051121</t>
  </si>
  <si>
    <t>997</t>
  </si>
  <si>
    <t>Přesun sutě</t>
  </si>
  <si>
    <t>39</t>
  </si>
  <si>
    <t>997013501</t>
  </si>
  <si>
    <t xml:space="preserve">Odvoz suti a vybouraných hmot na skládku nebo meziskládku  se složením, na vzdálenost do 1 km</t>
  </si>
  <si>
    <t>-591899504</t>
  </si>
  <si>
    <t>https://podminky.urs.cz/item/CS_URS_2022_01/997013501</t>
  </si>
  <si>
    <t>40</t>
  </si>
  <si>
    <t>997013509</t>
  </si>
  <si>
    <t xml:space="preserve">Odvoz suti a vybouraných hmot na skládku nebo meziskládku  se složením, na vzdálenost Příplatek k ceně za každý další i započatý 1 km přes 1 km</t>
  </si>
  <si>
    <t>505895866</t>
  </si>
  <si>
    <t>https://podminky.urs.cz/item/CS_URS_2022_01/997013509</t>
  </si>
  <si>
    <t>1,441*9 'Přepočtené koeficientem množství</t>
  </si>
  <si>
    <t>41</t>
  </si>
  <si>
    <t>997013631</t>
  </si>
  <si>
    <t>Poplatek za uložení stavebního odpadu na skládce (skládkovné) směsného stavebního a demoličního zatříděného do Katalogu odpadů pod kódem 17 09 04</t>
  </si>
  <si>
    <t>1356537866</t>
  </si>
  <si>
    <t>https://podminky.urs.cz/item/CS_URS_2022_01/997013631</t>
  </si>
  <si>
    <t>721</t>
  </si>
  <si>
    <t>Zdravotechnika - vnitřní kanalizace</t>
  </si>
  <si>
    <t>29</t>
  </si>
  <si>
    <t>721173401</t>
  </si>
  <si>
    <t>Potrubí z trub PVC SN4 svodné (ležaté) DN 110</t>
  </si>
  <si>
    <t>m</t>
  </si>
  <si>
    <t>604207435</t>
  </si>
  <si>
    <t>https://podminky.urs.cz/item/CS_URS_2022_01/721173401</t>
  </si>
  <si>
    <t>30</t>
  </si>
  <si>
    <t>721173403-1</t>
  </si>
  <si>
    <t>Potrubí z trub PVC SN4 svodné (ležaté) DN 160</t>
  </si>
  <si>
    <t>2121327959</t>
  </si>
  <si>
    <t>31</t>
  </si>
  <si>
    <t>721173403</t>
  </si>
  <si>
    <t>795559457</t>
  </si>
  <si>
    <t>https://podminky.urs.cz/item/CS_URS_2022_01/721173403</t>
  </si>
  <si>
    <t>32</t>
  </si>
  <si>
    <t>721174004</t>
  </si>
  <si>
    <t>Potrubí z trub polypropylenových svodné (ležaté) DN 75</t>
  </si>
  <si>
    <t>2140978395</t>
  </si>
  <si>
    <t>https://podminky.urs.cz/item/CS_URS_2022_01/721174004</t>
  </si>
  <si>
    <t>33</t>
  </si>
  <si>
    <t>721290111</t>
  </si>
  <si>
    <t xml:space="preserve">Zkouška těsnosti kanalizace  v objektech vodou do DN 125</t>
  </si>
  <si>
    <t>226025529</t>
  </si>
  <si>
    <t>https://podminky.urs.cz/item/CS_URS_2022_01/721290111</t>
  </si>
  <si>
    <t>34</t>
  </si>
  <si>
    <t>721290112</t>
  </si>
  <si>
    <t xml:space="preserve">Zkouška těsnosti kanalizace  v objektech vodou DN 150 nebo DN 200</t>
  </si>
  <si>
    <t>-957311005</t>
  </si>
  <si>
    <t>https://podminky.urs.cz/item/CS_URS_2022_01/721290112</t>
  </si>
  <si>
    <t>36</t>
  </si>
  <si>
    <t>7210000000</t>
  </si>
  <si>
    <t>Konzolování kanalizačního potrubí</t>
  </si>
  <si>
    <t>-1829052375</t>
  </si>
  <si>
    <t>37</t>
  </si>
  <si>
    <t>721000001</t>
  </si>
  <si>
    <t>Zhotovení kanalizační odbočky DN 150/DN100 a připojení stáv. svislých odpadních potrubí</t>
  </si>
  <si>
    <t>1247340064</t>
  </si>
  <si>
    <t>38</t>
  </si>
  <si>
    <t>721000002</t>
  </si>
  <si>
    <t xml:space="preserve">Demontáž stáv. svodného kanalizačního  potrubí</t>
  </si>
  <si>
    <t>1359543995</t>
  </si>
  <si>
    <t>42</t>
  </si>
  <si>
    <t>998721201</t>
  </si>
  <si>
    <t xml:space="preserve">Přesun hmot pro vnitřní kanalizace  stanovený procentní sazbou (%) z ceny vodorovná dopravní vzdálenost do 50 m v objektech výšky do 6 m</t>
  </si>
  <si>
    <t>%</t>
  </si>
  <si>
    <t>1256424427</t>
  </si>
  <si>
    <t>https://podminky.urs.cz/item/CS_URS_2022_01/998721201</t>
  </si>
  <si>
    <t>763</t>
  </si>
  <si>
    <t>Konstrukce suché výstavby</t>
  </si>
  <si>
    <t>43</t>
  </si>
  <si>
    <t>7631300001</t>
  </si>
  <si>
    <t>Demontáž stáv. podhledu</t>
  </si>
  <si>
    <t>1153891155</t>
  </si>
  <si>
    <t>44</t>
  </si>
  <si>
    <t>763130002</t>
  </si>
  <si>
    <t>Demontáž stáv. SDK zákrytu kanalizačního potrubí</t>
  </si>
  <si>
    <t>-1760765569</t>
  </si>
  <si>
    <t>763164561</t>
  </si>
  <si>
    <t>Obklad konstrukcí sádrokartonovými deskami včetně ochranných úhelníků ve tvaru L rozvinuté šíře přes 0,8 m, opláštěný deskou impregnovanou H2, tl. 12,5 mm</t>
  </si>
  <si>
    <t>-259063416</t>
  </si>
  <si>
    <t>https://podminky.urs.cz/item/CS_URS_2022_01/763164561</t>
  </si>
  <si>
    <t>(0,4+0,5)*6,5</t>
  </si>
  <si>
    <t>46</t>
  </si>
  <si>
    <t>763131451</t>
  </si>
  <si>
    <t xml:space="preserve">Podhled ze sádrokartonových desek  dvouvrstvá zavěšená spodní konstrukce z ocelových profilů CD, UD jednoduše opláštěná deskou impregnovanou H2, tl. 12,5 mm, bez izolace</t>
  </si>
  <si>
    <t>-1906419562</t>
  </si>
  <si>
    <t>https://podminky.urs.cz/item/CS_URS_2022_01/763131451</t>
  </si>
  <si>
    <t>3,2*3,0</t>
  </si>
  <si>
    <t>47</t>
  </si>
  <si>
    <t>998763401</t>
  </si>
  <si>
    <t xml:space="preserve">Přesun hmot pro konstrukce montované z desek  stanovený procentní sazbou (%) z ceny vodorovná dopravní vzdálenost do 50 m v objektech výšky do 6 m</t>
  </si>
  <si>
    <t>-1025374001</t>
  </si>
  <si>
    <t>https://podminky.urs.cz/item/CS_URS_2022_01/998763401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</si>
</sst>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12003" TargetMode="External" /><Relationship Id="rId2" Type="http://schemas.openxmlformats.org/officeDocument/2006/relationships/hyperlink" Target="https://podminky.urs.cz/item/CS_URS_2022_01/132212221" TargetMode="External" /><Relationship Id="rId3" Type="http://schemas.openxmlformats.org/officeDocument/2006/relationships/hyperlink" Target="https://podminky.urs.cz/item/CS_URS_2022_01/132312221" TargetMode="External" /><Relationship Id="rId4" Type="http://schemas.openxmlformats.org/officeDocument/2006/relationships/hyperlink" Target="https://podminky.urs.cz/item/CS_URS_2022_01/151101102" TargetMode="External" /><Relationship Id="rId5" Type="http://schemas.openxmlformats.org/officeDocument/2006/relationships/hyperlink" Target="https://podminky.urs.cz/item/CS_URS_2022_01/151101112" TargetMode="External" /><Relationship Id="rId6" Type="http://schemas.openxmlformats.org/officeDocument/2006/relationships/hyperlink" Target="https://podminky.urs.cz/item/CS_URS_2022_01/174111101" TargetMode="External" /><Relationship Id="rId7" Type="http://schemas.openxmlformats.org/officeDocument/2006/relationships/hyperlink" Target="https://podminky.urs.cz/item/CS_URS_2022_01/175111101" TargetMode="External" /><Relationship Id="rId8" Type="http://schemas.openxmlformats.org/officeDocument/2006/relationships/hyperlink" Target="https://podminky.urs.cz/item/CS_URS_2022_01/162751117" TargetMode="External" /><Relationship Id="rId9" Type="http://schemas.openxmlformats.org/officeDocument/2006/relationships/hyperlink" Target="https://podminky.urs.cz/item/CS_URS_2022_01/171251201" TargetMode="External" /><Relationship Id="rId10" Type="http://schemas.openxmlformats.org/officeDocument/2006/relationships/hyperlink" Target="https://podminky.urs.cz/item/CS_URS_2022_01/171201231" TargetMode="External" /><Relationship Id="rId11" Type="http://schemas.openxmlformats.org/officeDocument/2006/relationships/hyperlink" Target="https://podminky.urs.cz/item/CS_URS_2022_01/181311103" TargetMode="External" /><Relationship Id="rId12" Type="http://schemas.openxmlformats.org/officeDocument/2006/relationships/hyperlink" Target="https://podminky.urs.cz/item/CS_URS_2022_01/181411121" TargetMode="External" /><Relationship Id="rId13" Type="http://schemas.openxmlformats.org/officeDocument/2006/relationships/hyperlink" Target="https://podminky.urs.cz/item/CS_URS_2022_01/113106123" TargetMode="External" /><Relationship Id="rId14" Type="http://schemas.openxmlformats.org/officeDocument/2006/relationships/hyperlink" Target="https://podminky.urs.cz/item/CS_URS_2022_01/451572111" TargetMode="External" /><Relationship Id="rId15" Type="http://schemas.openxmlformats.org/officeDocument/2006/relationships/hyperlink" Target="https://podminky.urs.cz/item/CS_URS_2022_01/596211110" TargetMode="External" /><Relationship Id="rId16" Type="http://schemas.openxmlformats.org/officeDocument/2006/relationships/hyperlink" Target="https://podminky.urs.cz/item/CS_URS_2022_01/979051121" TargetMode="External" /><Relationship Id="rId17" Type="http://schemas.openxmlformats.org/officeDocument/2006/relationships/hyperlink" Target="https://podminky.urs.cz/item/CS_URS_2022_01/997013501" TargetMode="External" /><Relationship Id="rId18" Type="http://schemas.openxmlformats.org/officeDocument/2006/relationships/hyperlink" Target="https://podminky.urs.cz/item/CS_URS_2022_01/997013509" TargetMode="External" /><Relationship Id="rId19" Type="http://schemas.openxmlformats.org/officeDocument/2006/relationships/hyperlink" Target="https://podminky.urs.cz/item/CS_URS_2022_01/997013631" TargetMode="External" /><Relationship Id="rId20" Type="http://schemas.openxmlformats.org/officeDocument/2006/relationships/hyperlink" Target="https://podminky.urs.cz/item/CS_URS_2022_01/721173401" TargetMode="External" /><Relationship Id="rId21" Type="http://schemas.openxmlformats.org/officeDocument/2006/relationships/hyperlink" Target="https://podminky.urs.cz/item/CS_URS_2022_01/721173403" TargetMode="External" /><Relationship Id="rId22" Type="http://schemas.openxmlformats.org/officeDocument/2006/relationships/hyperlink" Target="https://podminky.urs.cz/item/CS_URS_2022_01/721174004" TargetMode="External" /><Relationship Id="rId23" Type="http://schemas.openxmlformats.org/officeDocument/2006/relationships/hyperlink" Target="https://podminky.urs.cz/item/CS_URS_2022_01/721290111" TargetMode="External" /><Relationship Id="rId24" Type="http://schemas.openxmlformats.org/officeDocument/2006/relationships/hyperlink" Target="https://podminky.urs.cz/item/CS_URS_2022_01/721290112" TargetMode="External" /><Relationship Id="rId25" Type="http://schemas.openxmlformats.org/officeDocument/2006/relationships/hyperlink" Target="https://podminky.urs.cz/item/CS_URS_2022_01/998721201" TargetMode="External" /><Relationship Id="rId26" Type="http://schemas.openxmlformats.org/officeDocument/2006/relationships/hyperlink" Target="https://podminky.urs.cz/item/CS_URS_2022_01/763164561" TargetMode="External" /><Relationship Id="rId27" Type="http://schemas.openxmlformats.org/officeDocument/2006/relationships/hyperlink" Target="https://podminky.urs.cz/item/CS_URS_2022_01/763131451" TargetMode="External" /><Relationship Id="rId28" Type="http://schemas.openxmlformats.org/officeDocument/2006/relationships/hyperlink" Target="https://podminky.urs.cz/item/CS_URS_2022_01/998763401" TargetMode="External" /><Relationship Id="rId29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4-KL-22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ležaté kanalizace - F-M, ul. Zámecká č.p. 56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Frýdek-Místek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3. 5. 2022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Frýdek - Místek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Klich Miloslav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Johančíková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'4-KL-22 - Oprava ležaté k...'!J28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'4-KL-22 - Oprava ležaté k...'!P121</f>
        <v>0</v>
      </c>
      <c r="AV95" s="126">
        <f>'4-KL-22 - Oprava ležaté k...'!J31</f>
        <v>0</v>
      </c>
      <c r="AW95" s="126">
        <f>'4-KL-22 - Oprava ležaté k...'!J32</f>
        <v>0</v>
      </c>
      <c r="AX95" s="126">
        <f>'4-KL-22 - Oprava ležaté k...'!J33</f>
        <v>0</v>
      </c>
      <c r="AY95" s="126">
        <f>'4-KL-22 - Oprava ležaté k...'!J34</f>
        <v>0</v>
      </c>
      <c r="AZ95" s="126">
        <f>'4-KL-22 - Oprava ležaté k...'!F31</f>
        <v>0</v>
      </c>
      <c r="BA95" s="126">
        <f>'4-KL-22 - Oprava ležaté k...'!F32</f>
        <v>0</v>
      </c>
      <c r="BB95" s="126">
        <f>'4-KL-22 - Oprava ležaté k...'!F33</f>
        <v>0</v>
      </c>
      <c r="BC95" s="126">
        <f>'4-KL-22 - Oprava ležaté k...'!F34</f>
        <v>0</v>
      </c>
      <c r="BD95" s="128">
        <f>'4-KL-22 - Oprava ležaté k...'!F35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lc0BUAte9PtsuweW8tP9cN82j8BkOT2RIsuE1tr2i2cvEf/Pxwbsu8fKNk0gpVZsyO5DeEj56uptLGA+oCY8Eg==" hashValue="UpnwDdCrzXyY9XNEB9DzxtGzDHxgegmWnxQOLzs9vc55c6zIt2hGBcXl5a21ESPsbiNS5MRlFxKLo9Z/oLACI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4-KL-22 - Oprava ležaté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83</v>
      </c>
    </row>
    <row r="4" s="1" customFormat="1" ht="24.96" customHeight="1">
      <c r="B4" s="19"/>
      <c r="D4" s="132" t="s">
        <v>84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3. 5. 2022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34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36</v>
      </c>
      <c r="E28" s="37"/>
      <c r="F28" s="37"/>
      <c r="G28" s="37"/>
      <c r="H28" s="37"/>
      <c r="I28" s="37"/>
      <c r="J28" s="144">
        <f>ROUND(J121,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38</v>
      </c>
      <c r="G30" s="37"/>
      <c r="H30" s="37"/>
      <c r="I30" s="145" t="s">
        <v>37</v>
      </c>
      <c r="J30" s="145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40</v>
      </c>
      <c r="E31" s="134" t="s">
        <v>41</v>
      </c>
      <c r="F31" s="147">
        <f>ROUND((SUM(BE121:BE221)),  2)</f>
        <v>0</v>
      </c>
      <c r="G31" s="37"/>
      <c r="H31" s="37"/>
      <c r="I31" s="148">
        <v>0.20999999999999999</v>
      </c>
      <c r="J31" s="147">
        <f>ROUND(((SUM(BE121:BE221))*I31),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42</v>
      </c>
      <c r="F32" s="147">
        <f>ROUND((SUM(BF121:BF221)),  2)</f>
        <v>0</v>
      </c>
      <c r="G32" s="37"/>
      <c r="H32" s="37"/>
      <c r="I32" s="148">
        <v>0.14999999999999999</v>
      </c>
      <c r="J32" s="147">
        <f>ROUND(((SUM(BF121:BF221))*I32),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43</v>
      </c>
      <c r="F33" s="147">
        <f>ROUND((SUM(BG121:BG221)),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44</v>
      </c>
      <c r="F34" s="147">
        <f>ROUND((SUM(BH121:BH221)),  2)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45</v>
      </c>
      <c r="F35" s="147">
        <f>ROUND((SUM(BI121:BI221)),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46</v>
      </c>
      <c r="E37" s="151"/>
      <c r="F37" s="151"/>
      <c r="G37" s="152" t="s">
        <v>47</v>
      </c>
      <c r="H37" s="153" t="s">
        <v>48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ležaté kanalizace - F-M, ul. Zámecká č.p. 56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Frýdek-Místek</v>
      </c>
      <c r="G87" s="39"/>
      <c r="H87" s="39"/>
      <c r="I87" s="31" t="s">
        <v>22</v>
      </c>
      <c r="J87" s="78" t="str">
        <f>IF(J10="","",J10)</f>
        <v>3. 5. 2022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Statutární město Frýdek - Místek</v>
      </c>
      <c r="G89" s="39"/>
      <c r="H89" s="39"/>
      <c r="I89" s="31" t="s">
        <v>30</v>
      </c>
      <c r="J89" s="35" t="str">
        <f>E19</f>
        <v>Ing. Klich Miloslav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Johančíková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86</v>
      </c>
      <c r="D92" s="168"/>
      <c r="E92" s="168"/>
      <c r="F92" s="168"/>
      <c r="G92" s="168"/>
      <c r="H92" s="168"/>
      <c r="I92" s="168"/>
      <c r="J92" s="169" t="s">
        <v>87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88</v>
      </c>
      <c r="D94" s="39"/>
      <c r="E94" s="39"/>
      <c r="F94" s="39"/>
      <c r="G94" s="39"/>
      <c r="H94" s="39"/>
      <c r="I94" s="39"/>
      <c r="J94" s="109">
        <f>J121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89</v>
      </c>
    </row>
    <row r="95" s="9" customFormat="1" ht="24.96" customHeight="1">
      <c r="A95" s="9"/>
      <c r="B95" s="171"/>
      <c r="C95" s="172"/>
      <c r="D95" s="173" t="s">
        <v>90</v>
      </c>
      <c r="E95" s="174"/>
      <c r="F95" s="174"/>
      <c r="G95" s="174"/>
      <c r="H95" s="174"/>
      <c r="I95" s="174"/>
      <c r="J95" s="175">
        <f>J122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9" customFormat="1" ht="24.96" customHeight="1">
      <c r="A96" s="9"/>
      <c r="B96" s="171"/>
      <c r="C96" s="172"/>
      <c r="D96" s="173" t="s">
        <v>91</v>
      </c>
      <c r="E96" s="174"/>
      <c r="F96" s="174"/>
      <c r="G96" s="174"/>
      <c r="H96" s="174"/>
      <c r="I96" s="174"/>
      <c r="J96" s="175">
        <f>J168</f>
        <v>0</v>
      </c>
      <c r="K96" s="172"/>
      <c r="L96" s="176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J172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93</v>
      </c>
      <c r="E98" s="174"/>
      <c r="F98" s="174"/>
      <c r="G98" s="174"/>
      <c r="H98" s="174"/>
      <c r="I98" s="174"/>
      <c r="J98" s="175">
        <f>J176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1"/>
      <c r="C99" s="172"/>
      <c r="D99" s="173" t="s">
        <v>94</v>
      </c>
      <c r="E99" s="174"/>
      <c r="F99" s="174"/>
      <c r="G99" s="174"/>
      <c r="H99" s="174"/>
      <c r="I99" s="174"/>
      <c r="J99" s="175">
        <f>J181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1"/>
      <c r="C100" s="172"/>
      <c r="D100" s="173" t="s">
        <v>95</v>
      </c>
      <c r="E100" s="174"/>
      <c r="F100" s="174"/>
      <c r="G100" s="174"/>
      <c r="H100" s="174"/>
      <c r="I100" s="174"/>
      <c r="J100" s="175">
        <f>J183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1"/>
      <c r="C101" s="172"/>
      <c r="D101" s="173" t="s">
        <v>96</v>
      </c>
      <c r="E101" s="174"/>
      <c r="F101" s="174"/>
      <c r="G101" s="174"/>
      <c r="H101" s="174"/>
      <c r="I101" s="174"/>
      <c r="J101" s="175">
        <f>J186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1"/>
      <c r="C102" s="172"/>
      <c r="D102" s="173" t="s">
        <v>97</v>
      </c>
      <c r="E102" s="174"/>
      <c r="F102" s="174"/>
      <c r="G102" s="174"/>
      <c r="H102" s="174"/>
      <c r="I102" s="174"/>
      <c r="J102" s="175">
        <f>J194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1"/>
      <c r="C103" s="172"/>
      <c r="D103" s="173" t="s">
        <v>98</v>
      </c>
      <c r="E103" s="174"/>
      <c r="F103" s="174"/>
      <c r="G103" s="174"/>
      <c r="H103" s="174"/>
      <c r="I103" s="174"/>
      <c r="J103" s="175">
        <f>J211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99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E7</f>
        <v>Oprava ležaté kanalizace - F-M, ul. Zámecká č.p. 56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F10</f>
        <v>Frýdek-Místek</v>
      </c>
      <c r="G115" s="39"/>
      <c r="H115" s="39"/>
      <c r="I115" s="31" t="s">
        <v>22</v>
      </c>
      <c r="J115" s="78" t="str">
        <f>IF(J10="","",J10)</f>
        <v>3. 5. 2022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E13</f>
        <v>Statutární město Frýdek - Místek</v>
      </c>
      <c r="G117" s="39"/>
      <c r="H117" s="39"/>
      <c r="I117" s="31" t="s">
        <v>30</v>
      </c>
      <c r="J117" s="35" t="str">
        <f>E19</f>
        <v>Ing. Klich Miloslav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IF(E16="","",E16)</f>
        <v>Vyplň údaj</v>
      </c>
      <c r="G118" s="39"/>
      <c r="H118" s="39"/>
      <c r="I118" s="31" t="s">
        <v>33</v>
      </c>
      <c r="J118" s="35" t="str">
        <f>E22</f>
        <v>Johančíková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77"/>
      <c r="B120" s="178"/>
      <c r="C120" s="179" t="s">
        <v>100</v>
      </c>
      <c r="D120" s="180" t="s">
        <v>61</v>
      </c>
      <c r="E120" s="180" t="s">
        <v>57</v>
      </c>
      <c r="F120" s="180" t="s">
        <v>58</v>
      </c>
      <c r="G120" s="180" t="s">
        <v>101</v>
      </c>
      <c r="H120" s="180" t="s">
        <v>102</v>
      </c>
      <c r="I120" s="180" t="s">
        <v>103</v>
      </c>
      <c r="J120" s="181" t="s">
        <v>87</v>
      </c>
      <c r="K120" s="182" t="s">
        <v>104</v>
      </c>
      <c r="L120" s="183"/>
      <c r="M120" s="99" t="s">
        <v>1</v>
      </c>
      <c r="N120" s="100" t="s">
        <v>40</v>
      </c>
      <c r="O120" s="100" t="s">
        <v>105</v>
      </c>
      <c r="P120" s="100" t="s">
        <v>106</v>
      </c>
      <c r="Q120" s="100" t="s">
        <v>107</v>
      </c>
      <c r="R120" s="100" t="s">
        <v>108</v>
      </c>
      <c r="S120" s="100" t="s">
        <v>109</v>
      </c>
      <c r="T120" s="101" t="s">
        <v>110</v>
      </c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</row>
    <row r="121" s="2" customFormat="1" ht="22.8" customHeight="1">
      <c r="A121" s="37"/>
      <c r="B121" s="38"/>
      <c r="C121" s="106" t="s">
        <v>111</v>
      </c>
      <c r="D121" s="39"/>
      <c r="E121" s="39"/>
      <c r="F121" s="39"/>
      <c r="G121" s="39"/>
      <c r="H121" s="39"/>
      <c r="I121" s="39"/>
      <c r="J121" s="184">
        <f>BK121</f>
        <v>0</v>
      </c>
      <c r="K121" s="39"/>
      <c r="L121" s="43"/>
      <c r="M121" s="102"/>
      <c r="N121" s="185"/>
      <c r="O121" s="103"/>
      <c r="P121" s="186">
        <f>P122+P168+P172+P176+P181+P183+P186+P194+P211</f>
        <v>0</v>
      </c>
      <c r="Q121" s="103"/>
      <c r="R121" s="186">
        <f>R122+R168+R172+R176+R181+R183+R186+R194+R211</f>
        <v>2.6247004499999997</v>
      </c>
      <c r="S121" s="103"/>
      <c r="T121" s="187">
        <f>T122+T168+T172+T176+T181+T183+T186+T194+T211</f>
        <v>1.4413999999999998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89</v>
      </c>
      <c r="BK121" s="188">
        <f>BK122+BK168+BK172+BK176+BK181+BK183+BK186+BK194+BK211</f>
        <v>0</v>
      </c>
    </row>
    <row r="122" s="11" customFormat="1" ht="25.92" customHeight="1">
      <c r="A122" s="11"/>
      <c r="B122" s="189"/>
      <c r="C122" s="190"/>
      <c r="D122" s="191" t="s">
        <v>75</v>
      </c>
      <c r="E122" s="192" t="s">
        <v>81</v>
      </c>
      <c r="F122" s="192" t="s">
        <v>112</v>
      </c>
      <c r="G122" s="190"/>
      <c r="H122" s="190"/>
      <c r="I122" s="193"/>
      <c r="J122" s="194">
        <f>BK122</f>
        <v>0</v>
      </c>
      <c r="K122" s="190"/>
      <c r="L122" s="195"/>
      <c r="M122" s="196"/>
      <c r="N122" s="197"/>
      <c r="O122" s="197"/>
      <c r="P122" s="198">
        <f>SUM(P123:P167)</f>
        <v>0</v>
      </c>
      <c r="Q122" s="197"/>
      <c r="R122" s="198">
        <f>SUM(R123:R167)</f>
        <v>1.7932469499999999</v>
      </c>
      <c r="S122" s="197"/>
      <c r="T122" s="199">
        <f>SUM(T123:T167)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0" t="s">
        <v>81</v>
      </c>
      <c r="AT122" s="201" t="s">
        <v>75</v>
      </c>
      <c r="AU122" s="201" t="s">
        <v>76</v>
      </c>
      <c r="AY122" s="200" t="s">
        <v>113</v>
      </c>
      <c r="BK122" s="202">
        <f>SUM(BK123:BK167)</f>
        <v>0</v>
      </c>
    </row>
    <row r="123" s="2" customFormat="1" ht="24.15" customHeight="1">
      <c r="A123" s="37"/>
      <c r="B123" s="38"/>
      <c r="C123" s="203" t="s">
        <v>81</v>
      </c>
      <c r="D123" s="203" t="s">
        <v>114</v>
      </c>
      <c r="E123" s="204" t="s">
        <v>115</v>
      </c>
      <c r="F123" s="205" t="s">
        <v>116</v>
      </c>
      <c r="G123" s="206" t="s">
        <v>117</v>
      </c>
      <c r="H123" s="207">
        <v>2.2000000000000002</v>
      </c>
      <c r="I123" s="208"/>
      <c r="J123" s="209">
        <f>ROUND(I123*H123,2)</f>
        <v>0</v>
      </c>
      <c r="K123" s="210"/>
      <c r="L123" s="43"/>
      <c r="M123" s="211" t="s">
        <v>1</v>
      </c>
      <c r="N123" s="212" t="s">
        <v>41</v>
      </c>
      <c r="O123" s="90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5" t="s">
        <v>118</v>
      </c>
      <c r="AT123" s="215" t="s">
        <v>114</v>
      </c>
      <c r="AU123" s="215" t="s">
        <v>81</v>
      </c>
      <c r="AY123" s="16" t="s">
        <v>113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81</v>
      </c>
      <c r="BK123" s="216">
        <f>ROUND(I123*H123,2)</f>
        <v>0</v>
      </c>
      <c r="BL123" s="16" t="s">
        <v>118</v>
      </c>
      <c r="BM123" s="215" t="s">
        <v>119</v>
      </c>
    </row>
    <row r="124" s="2" customFormat="1">
      <c r="A124" s="37"/>
      <c r="B124" s="38"/>
      <c r="C124" s="39"/>
      <c r="D124" s="217" t="s">
        <v>120</v>
      </c>
      <c r="E124" s="39"/>
      <c r="F124" s="218" t="s">
        <v>121</v>
      </c>
      <c r="G124" s="39"/>
      <c r="H124" s="39"/>
      <c r="I124" s="219"/>
      <c r="J124" s="39"/>
      <c r="K124" s="39"/>
      <c r="L124" s="43"/>
      <c r="M124" s="220"/>
      <c r="N124" s="221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120</v>
      </c>
      <c r="AU124" s="16" t="s">
        <v>81</v>
      </c>
    </row>
    <row r="125" s="12" customFormat="1">
      <c r="A125" s="12"/>
      <c r="B125" s="222"/>
      <c r="C125" s="223"/>
      <c r="D125" s="224" t="s">
        <v>122</v>
      </c>
      <c r="E125" s="225" t="s">
        <v>1</v>
      </c>
      <c r="F125" s="226" t="s">
        <v>123</v>
      </c>
      <c r="G125" s="223"/>
      <c r="H125" s="227">
        <v>2.2000000000000002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3" t="s">
        <v>122</v>
      </c>
      <c r="AU125" s="233" t="s">
        <v>81</v>
      </c>
      <c r="AV125" s="12" t="s">
        <v>83</v>
      </c>
      <c r="AW125" s="12" t="s">
        <v>32</v>
      </c>
      <c r="AX125" s="12" t="s">
        <v>76</v>
      </c>
      <c r="AY125" s="233" t="s">
        <v>113</v>
      </c>
    </row>
    <row r="126" s="2" customFormat="1" ht="44.25" customHeight="1">
      <c r="A126" s="37"/>
      <c r="B126" s="38"/>
      <c r="C126" s="203" t="s">
        <v>83</v>
      </c>
      <c r="D126" s="203" t="s">
        <v>114</v>
      </c>
      <c r="E126" s="204" t="s">
        <v>124</v>
      </c>
      <c r="F126" s="205" t="s">
        <v>125</v>
      </c>
      <c r="G126" s="206" t="s">
        <v>126</v>
      </c>
      <c r="H126" s="207">
        <v>3.5089999999999999</v>
      </c>
      <c r="I126" s="208"/>
      <c r="J126" s="209">
        <f>ROUND(I126*H126,2)</f>
        <v>0</v>
      </c>
      <c r="K126" s="210"/>
      <c r="L126" s="43"/>
      <c r="M126" s="211" t="s">
        <v>1</v>
      </c>
      <c r="N126" s="212" t="s">
        <v>41</v>
      </c>
      <c r="O126" s="90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5" t="s">
        <v>118</v>
      </c>
      <c r="AT126" s="215" t="s">
        <v>114</v>
      </c>
      <c r="AU126" s="215" t="s">
        <v>81</v>
      </c>
      <c r="AY126" s="16" t="s">
        <v>113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81</v>
      </c>
      <c r="BK126" s="216">
        <f>ROUND(I126*H126,2)</f>
        <v>0</v>
      </c>
      <c r="BL126" s="16" t="s">
        <v>118</v>
      </c>
      <c r="BM126" s="215" t="s">
        <v>127</v>
      </c>
    </row>
    <row r="127" s="2" customFormat="1">
      <c r="A127" s="37"/>
      <c r="B127" s="38"/>
      <c r="C127" s="39"/>
      <c r="D127" s="217" t="s">
        <v>120</v>
      </c>
      <c r="E127" s="39"/>
      <c r="F127" s="218" t="s">
        <v>128</v>
      </c>
      <c r="G127" s="39"/>
      <c r="H127" s="39"/>
      <c r="I127" s="219"/>
      <c r="J127" s="39"/>
      <c r="K127" s="39"/>
      <c r="L127" s="43"/>
      <c r="M127" s="220"/>
      <c r="N127" s="221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120</v>
      </c>
      <c r="AU127" s="16" t="s">
        <v>81</v>
      </c>
    </row>
    <row r="128" s="12" customFormat="1">
      <c r="A128" s="12"/>
      <c r="B128" s="222"/>
      <c r="C128" s="223"/>
      <c r="D128" s="224" t="s">
        <v>122</v>
      </c>
      <c r="E128" s="225" t="s">
        <v>1</v>
      </c>
      <c r="F128" s="226" t="s">
        <v>129</v>
      </c>
      <c r="G128" s="223"/>
      <c r="H128" s="227">
        <v>2.4169999999999998</v>
      </c>
      <c r="I128" s="228"/>
      <c r="J128" s="223"/>
      <c r="K128" s="223"/>
      <c r="L128" s="229"/>
      <c r="M128" s="230"/>
      <c r="N128" s="231"/>
      <c r="O128" s="231"/>
      <c r="P128" s="231"/>
      <c r="Q128" s="231"/>
      <c r="R128" s="231"/>
      <c r="S128" s="231"/>
      <c r="T128" s="23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3" t="s">
        <v>122</v>
      </c>
      <c r="AU128" s="233" t="s">
        <v>81</v>
      </c>
      <c r="AV128" s="12" t="s">
        <v>83</v>
      </c>
      <c r="AW128" s="12" t="s">
        <v>32</v>
      </c>
      <c r="AX128" s="12" t="s">
        <v>76</v>
      </c>
      <c r="AY128" s="233" t="s">
        <v>113</v>
      </c>
    </row>
    <row r="129" s="13" customFormat="1">
      <c r="A129" s="13"/>
      <c r="B129" s="234"/>
      <c r="C129" s="235"/>
      <c r="D129" s="224" t="s">
        <v>122</v>
      </c>
      <c r="E129" s="236" t="s">
        <v>1</v>
      </c>
      <c r="F129" s="237" t="s">
        <v>130</v>
      </c>
      <c r="G129" s="235"/>
      <c r="H129" s="236" t="s">
        <v>1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122</v>
      </c>
      <c r="AU129" s="243" t="s">
        <v>81</v>
      </c>
      <c r="AV129" s="13" t="s">
        <v>81</v>
      </c>
      <c r="AW129" s="13" t="s">
        <v>32</v>
      </c>
      <c r="AX129" s="13" t="s">
        <v>76</v>
      </c>
      <c r="AY129" s="243" t="s">
        <v>113</v>
      </c>
    </row>
    <row r="130" s="12" customFormat="1">
      <c r="A130" s="12"/>
      <c r="B130" s="222"/>
      <c r="C130" s="223"/>
      <c r="D130" s="224" t="s">
        <v>122</v>
      </c>
      <c r="E130" s="225" t="s">
        <v>1</v>
      </c>
      <c r="F130" s="226" t="s">
        <v>131</v>
      </c>
      <c r="G130" s="223"/>
      <c r="H130" s="227">
        <v>1.0920000000000001</v>
      </c>
      <c r="I130" s="228"/>
      <c r="J130" s="223"/>
      <c r="K130" s="223"/>
      <c r="L130" s="229"/>
      <c r="M130" s="230"/>
      <c r="N130" s="231"/>
      <c r="O130" s="231"/>
      <c r="P130" s="231"/>
      <c r="Q130" s="231"/>
      <c r="R130" s="231"/>
      <c r="S130" s="231"/>
      <c r="T130" s="23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3" t="s">
        <v>122</v>
      </c>
      <c r="AU130" s="233" t="s">
        <v>81</v>
      </c>
      <c r="AV130" s="12" t="s">
        <v>83</v>
      </c>
      <c r="AW130" s="12" t="s">
        <v>32</v>
      </c>
      <c r="AX130" s="12" t="s">
        <v>76</v>
      </c>
      <c r="AY130" s="233" t="s">
        <v>113</v>
      </c>
    </row>
    <row r="131" s="2" customFormat="1" ht="44.25" customHeight="1">
      <c r="A131" s="37"/>
      <c r="B131" s="38"/>
      <c r="C131" s="203" t="s">
        <v>132</v>
      </c>
      <c r="D131" s="203" t="s">
        <v>114</v>
      </c>
      <c r="E131" s="204" t="s">
        <v>133</v>
      </c>
      <c r="F131" s="205" t="s">
        <v>134</v>
      </c>
      <c r="G131" s="206" t="s">
        <v>126</v>
      </c>
      <c r="H131" s="207">
        <v>1.0920000000000001</v>
      </c>
      <c r="I131" s="208"/>
      <c r="J131" s="209">
        <f>ROUND(I131*H131,2)</f>
        <v>0</v>
      </c>
      <c r="K131" s="210"/>
      <c r="L131" s="43"/>
      <c r="M131" s="211" t="s">
        <v>1</v>
      </c>
      <c r="N131" s="212" t="s">
        <v>41</v>
      </c>
      <c r="O131" s="9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5" t="s">
        <v>118</v>
      </c>
      <c r="AT131" s="215" t="s">
        <v>114</v>
      </c>
      <c r="AU131" s="215" t="s">
        <v>81</v>
      </c>
      <c r="AY131" s="16" t="s">
        <v>113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81</v>
      </c>
      <c r="BK131" s="216">
        <f>ROUND(I131*H131,2)</f>
        <v>0</v>
      </c>
      <c r="BL131" s="16" t="s">
        <v>118</v>
      </c>
      <c r="BM131" s="215" t="s">
        <v>135</v>
      </c>
    </row>
    <row r="132" s="2" customFormat="1">
      <c r="A132" s="37"/>
      <c r="B132" s="38"/>
      <c r="C132" s="39"/>
      <c r="D132" s="217" t="s">
        <v>120</v>
      </c>
      <c r="E132" s="39"/>
      <c r="F132" s="218" t="s">
        <v>136</v>
      </c>
      <c r="G132" s="39"/>
      <c r="H132" s="39"/>
      <c r="I132" s="219"/>
      <c r="J132" s="39"/>
      <c r="K132" s="39"/>
      <c r="L132" s="43"/>
      <c r="M132" s="220"/>
      <c r="N132" s="221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120</v>
      </c>
      <c r="AU132" s="16" t="s">
        <v>81</v>
      </c>
    </row>
    <row r="133" s="13" customFormat="1">
      <c r="A133" s="13"/>
      <c r="B133" s="234"/>
      <c r="C133" s="235"/>
      <c r="D133" s="224" t="s">
        <v>122</v>
      </c>
      <c r="E133" s="236" t="s">
        <v>1</v>
      </c>
      <c r="F133" s="237" t="s">
        <v>130</v>
      </c>
      <c r="G133" s="235"/>
      <c r="H133" s="236" t="s">
        <v>1</v>
      </c>
      <c r="I133" s="238"/>
      <c r="J133" s="235"/>
      <c r="K133" s="235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122</v>
      </c>
      <c r="AU133" s="243" t="s">
        <v>81</v>
      </c>
      <c r="AV133" s="13" t="s">
        <v>81</v>
      </c>
      <c r="AW133" s="13" t="s">
        <v>32</v>
      </c>
      <c r="AX133" s="13" t="s">
        <v>76</v>
      </c>
      <c r="AY133" s="243" t="s">
        <v>113</v>
      </c>
    </row>
    <row r="134" s="12" customFormat="1">
      <c r="A134" s="12"/>
      <c r="B134" s="222"/>
      <c r="C134" s="223"/>
      <c r="D134" s="224" t="s">
        <v>122</v>
      </c>
      <c r="E134" s="225" t="s">
        <v>1</v>
      </c>
      <c r="F134" s="226" t="s">
        <v>131</v>
      </c>
      <c r="G134" s="223"/>
      <c r="H134" s="227">
        <v>1.0920000000000001</v>
      </c>
      <c r="I134" s="228"/>
      <c r="J134" s="223"/>
      <c r="K134" s="223"/>
      <c r="L134" s="229"/>
      <c r="M134" s="230"/>
      <c r="N134" s="231"/>
      <c r="O134" s="231"/>
      <c r="P134" s="231"/>
      <c r="Q134" s="231"/>
      <c r="R134" s="231"/>
      <c r="S134" s="231"/>
      <c r="T134" s="23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3" t="s">
        <v>122</v>
      </c>
      <c r="AU134" s="233" t="s">
        <v>81</v>
      </c>
      <c r="AV134" s="12" t="s">
        <v>83</v>
      </c>
      <c r="AW134" s="12" t="s">
        <v>32</v>
      </c>
      <c r="AX134" s="12" t="s">
        <v>76</v>
      </c>
      <c r="AY134" s="233" t="s">
        <v>113</v>
      </c>
    </row>
    <row r="135" s="2" customFormat="1" ht="37.8" customHeight="1">
      <c r="A135" s="37"/>
      <c r="B135" s="38"/>
      <c r="C135" s="203" t="s">
        <v>118</v>
      </c>
      <c r="D135" s="203" t="s">
        <v>114</v>
      </c>
      <c r="E135" s="204" t="s">
        <v>137</v>
      </c>
      <c r="F135" s="205" t="s">
        <v>138</v>
      </c>
      <c r="G135" s="206" t="s">
        <v>117</v>
      </c>
      <c r="H135" s="207">
        <v>10.827</v>
      </c>
      <c r="I135" s="208"/>
      <c r="J135" s="209">
        <f>ROUND(I135*H135,2)</f>
        <v>0</v>
      </c>
      <c r="K135" s="210"/>
      <c r="L135" s="43"/>
      <c r="M135" s="211" t="s">
        <v>1</v>
      </c>
      <c r="N135" s="212" t="s">
        <v>41</v>
      </c>
      <c r="O135" s="90"/>
      <c r="P135" s="213">
        <f>O135*H135</f>
        <v>0</v>
      </c>
      <c r="Q135" s="213">
        <v>0.00084999999999999995</v>
      </c>
      <c r="R135" s="213">
        <f>Q135*H135</f>
        <v>0.0092029499999999997</v>
      </c>
      <c r="S135" s="213">
        <v>0</v>
      </c>
      <c r="T135" s="21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118</v>
      </c>
      <c r="AT135" s="215" t="s">
        <v>114</v>
      </c>
      <c r="AU135" s="215" t="s">
        <v>81</v>
      </c>
      <c r="AY135" s="16" t="s">
        <v>113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81</v>
      </c>
      <c r="BK135" s="216">
        <f>ROUND(I135*H135,2)</f>
        <v>0</v>
      </c>
      <c r="BL135" s="16" t="s">
        <v>118</v>
      </c>
      <c r="BM135" s="215" t="s">
        <v>139</v>
      </c>
    </row>
    <row r="136" s="2" customFormat="1">
      <c r="A136" s="37"/>
      <c r="B136" s="38"/>
      <c r="C136" s="39"/>
      <c r="D136" s="217" t="s">
        <v>120</v>
      </c>
      <c r="E136" s="39"/>
      <c r="F136" s="218" t="s">
        <v>140</v>
      </c>
      <c r="G136" s="39"/>
      <c r="H136" s="39"/>
      <c r="I136" s="219"/>
      <c r="J136" s="39"/>
      <c r="K136" s="39"/>
      <c r="L136" s="43"/>
      <c r="M136" s="220"/>
      <c r="N136" s="221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120</v>
      </c>
      <c r="AU136" s="16" t="s">
        <v>81</v>
      </c>
    </row>
    <row r="137" s="12" customFormat="1">
      <c r="A137" s="12"/>
      <c r="B137" s="222"/>
      <c r="C137" s="223"/>
      <c r="D137" s="224" t="s">
        <v>122</v>
      </c>
      <c r="E137" s="225" t="s">
        <v>1</v>
      </c>
      <c r="F137" s="226" t="s">
        <v>141</v>
      </c>
      <c r="G137" s="223"/>
      <c r="H137" s="227">
        <v>5.1399999999999997</v>
      </c>
      <c r="I137" s="228"/>
      <c r="J137" s="223"/>
      <c r="K137" s="223"/>
      <c r="L137" s="229"/>
      <c r="M137" s="230"/>
      <c r="N137" s="231"/>
      <c r="O137" s="231"/>
      <c r="P137" s="231"/>
      <c r="Q137" s="231"/>
      <c r="R137" s="231"/>
      <c r="S137" s="231"/>
      <c r="T137" s="23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3" t="s">
        <v>122</v>
      </c>
      <c r="AU137" s="233" t="s">
        <v>81</v>
      </c>
      <c r="AV137" s="12" t="s">
        <v>83</v>
      </c>
      <c r="AW137" s="12" t="s">
        <v>32</v>
      </c>
      <c r="AX137" s="12" t="s">
        <v>76</v>
      </c>
      <c r="AY137" s="233" t="s">
        <v>113</v>
      </c>
    </row>
    <row r="138" s="12" customFormat="1">
      <c r="A138" s="12"/>
      <c r="B138" s="222"/>
      <c r="C138" s="223"/>
      <c r="D138" s="224" t="s">
        <v>122</v>
      </c>
      <c r="E138" s="225" t="s">
        <v>1</v>
      </c>
      <c r="F138" s="226" t="s">
        <v>142</v>
      </c>
      <c r="G138" s="223"/>
      <c r="H138" s="227">
        <v>5.6870000000000003</v>
      </c>
      <c r="I138" s="228"/>
      <c r="J138" s="223"/>
      <c r="K138" s="223"/>
      <c r="L138" s="229"/>
      <c r="M138" s="230"/>
      <c r="N138" s="231"/>
      <c r="O138" s="231"/>
      <c r="P138" s="231"/>
      <c r="Q138" s="231"/>
      <c r="R138" s="231"/>
      <c r="S138" s="231"/>
      <c r="T138" s="23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3" t="s">
        <v>122</v>
      </c>
      <c r="AU138" s="233" t="s">
        <v>81</v>
      </c>
      <c r="AV138" s="12" t="s">
        <v>83</v>
      </c>
      <c r="AW138" s="12" t="s">
        <v>32</v>
      </c>
      <c r="AX138" s="12" t="s">
        <v>76</v>
      </c>
      <c r="AY138" s="233" t="s">
        <v>113</v>
      </c>
    </row>
    <row r="139" s="2" customFormat="1" ht="44.25" customHeight="1">
      <c r="A139" s="37"/>
      <c r="B139" s="38"/>
      <c r="C139" s="203" t="s">
        <v>143</v>
      </c>
      <c r="D139" s="203" t="s">
        <v>114</v>
      </c>
      <c r="E139" s="204" t="s">
        <v>144</v>
      </c>
      <c r="F139" s="205" t="s">
        <v>145</v>
      </c>
      <c r="G139" s="206" t="s">
        <v>117</v>
      </c>
      <c r="H139" s="207">
        <v>10.827</v>
      </c>
      <c r="I139" s="208"/>
      <c r="J139" s="209">
        <f>ROUND(I139*H139,2)</f>
        <v>0</v>
      </c>
      <c r="K139" s="210"/>
      <c r="L139" s="43"/>
      <c r="M139" s="211" t="s">
        <v>1</v>
      </c>
      <c r="N139" s="212" t="s">
        <v>41</v>
      </c>
      <c r="O139" s="90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5" t="s">
        <v>118</v>
      </c>
      <c r="AT139" s="215" t="s">
        <v>114</v>
      </c>
      <c r="AU139" s="215" t="s">
        <v>81</v>
      </c>
      <c r="AY139" s="16" t="s">
        <v>113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81</v>
      </c>
      <c r="BK139" s="216">
        <f>ROUND(I139*H139,2)</f>
        <v>0</v>
      </c>
      <c r="BL139" s="16" t="s">
        <v>118</v>
      </c>
      <c r="BM139" s="215" t="s">
        <v>146</v>
      </c>
    </row>
    <row r="140" s="2" customFormat="1">
      <c r="A140" s="37"/>
      <c r="B140" s="38"/>
      <c r="C140" s="39"/>
      <c r="D140" s="217" t="s">
        <v>120</v>
      </c>
      <c r="E140" s="39"/>
      <c r="F140" s="218" t="s">
        <v>147</v>
      </c>
      <c r="G140" s="39"/>
      <c r="H140" s="39"/>
      <c r="I140" s="219"/>
      <c r="J140" s="39"/>
      <c r="K140" s="39"/>
      <c r="L140" s="43"/>
      <c r="M140" s="220"/>
      <c r="N140" s="221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120</v>
      </c>
      <c r="AU140" s="16" t="s">
        <v>81</v>
      </c>
    </row>
    <row r="141" s="2" customFormat="1" ht="44.25" customHeight="1">
      <c r="A141" s="37"/>
      <c r="B141" s="38"/>
      <c r="C141" s="203" t="s">
        <v>148</v>
      </c>
      <c r="D141" s="203" t="s">
        <v>114</v>
      </c>
      <c r="E141" s="204" t="s">
        <v>149</v>
      </c>
      <c r="F141" s="205" t="s">
        <v>150</v>
      </c>
      <c r="G141" s="206" t="s">
        <v>126</v>
      </c>
      <c r="H141" s="207">
        <v>3.6120000000000001</v>
      </c>
      <c r="I141" s="208"/>
      <c r="J141" s="209">
        <f>ROUND(I141*H141,2)</f>
        <v>0</v>
      </c>
      <c r="K141" s="210"/>
      <c r="L141" s="43"/>
      <c r="M141" s="211" t="s">
        <v>1</v>
      </c>
      <c r="N141" s="212" t="s">
        <v>41</v>
      </c>
      <c r="O141" s="90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5" t="s">
        <v>118</v>
      </c>
      <c r="AT141" s="215" t="s">
        <v>114</v>
      </c>
      <c r="AU141" s="215" t="s">
        <v>81</v>
      </c>
      <c r="AY141" s="16" t="s">
        <v>113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81</v>
      </c>
      <c r="BK141" s="216">
        <f>ROUND(I141*H141,2)</f>
        <v>0</v>
      </c>
      <c r="BL141" s="16" t="s">
        <v>118</v>
      </c>
      <c r="BM141" s="215" t="s">
        <v>151</v>
      </c>
    </row>
    <row r="142" s="2" customFormat="1">
      <c r="A142" s="37"/>
      <c r="B142" s="38"/>
      <c r="C142" s="39"/>
      <c r="D142" s="217" t="s">
        <v>120</v>
      </c>
      <c r="E142" s="39"/>
      <c r="F142" s="218" t="s">
        <v>152</v>
      </c>
      <c r="G142" s="39"/>
      <c r="H142" s="39"/>
      <c r="I142" s="219"/>
      <c r="J142" s="39"/>
      <c r="K142" s="39"/>
      <c r="L142" s="43"/>
      <c r="M142" s="220"/>
      <c r="N142" s="221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120</v>
      </c>
      <c r="AU142" s="16" t="s">
        <v>81</v>
      </c>
    </row>
    <row r="143" s="14" customFormat="1">
      <c r="A143" s="14"/>
      <c r="B143" s="244"/>
      <c r="C143" s="245"/>
      <c r="D143" s="224" t="s">
        <v>122</v>
      </c>
      <c r="E143" s="246" t="s">
        <v>1</v>
      </c>
      <c r="F143" s="247" t="s">
        <v>153</v>
      </c>
      <c r="G143" s="245"/>
      <c r="H143" s="248">
        <v>2.762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122</v>
      </c>
      <c r="AU143" s="254" t="s">
        <v>81</v>
      </c>
      <c r="AV143" s="14" t="s">
        <v>132</v>
      </c>
      <c r="AW143" s="14" t="s">
        <v>32</v>
      </c>
      <c r="AX143" s="14" t="s">
        <v>76</v>
      </c>
      <c r="AY143" s="254" t="s">
        <v>113</v>
      </c>
    </row>
    <row r="144" s="12" customFormat="1">
      <c r="A144" s="12"/>
      <c r="B144" s="222"/>
      <c r="C144" s="223"/>
      <c r="D144" s="224" t="s">
        <v>122</v>
      </c>
      <c r="E144" s="225" t="s">
        <v>1</v>
      </c>
      <c r="F144" s="226" t="s">
        <v>154</v>
      </c>
      <c r="G144" s="223"/>
      <c r="H144" s="227">
        <v>0.84999999999999998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3" t="s">
        <v>122</v>
      </c>
      <c r="AU144" s="233" t="s">
        <v>81</v>
      </c>
      <c r="AV144" s="12" t="s">
        <v>83</v>
      </c>
      <c r="AW144" s="12" t="s">
        <v>32</v>
      </c>
      <c r="AX144" s="12" t="s">
        <v>76</v>
      </c>
      <c r="AY144" s="233" t="s">
        <v>113</v>
      </c>
    </row>
    <row r="145" s="2" customFormat="1" ht="16.5" customHeight="1">
      <c r="A145" s="37"/>
      <c r="B145" s="38"/>
      <c r="C145" s="255" t="s">
        <v>155</v>
      </c>
      <c r="D145" s="255" t="s">
        <v>156</v>
      </c>
      <c r="E145" s="256" t="s">
        <v>157</v>
      </c>
      <c r="F145" s="257" t="s">
        <v>158</v>
      </c>
      <c r="G145" s="258" t="s">
        <v>159</v>
      </c>
      <c r="H145" s="259">
        <v>1.6240000000000001</v>
      </c>
      <c r="I145" s="260"/>
      <c r="J145" s="261">
        <f>ROUND(I145*H145,2)</f>
        <v>0</v>
      </c>
      <c r="K145" s="262"/>
      <c r="L145" s="263"/>
      <c r="M145" s="264" t="s">
        <v>1</v>
      </c>
      <c r="N145" s="265" t="s">
        <v>41</v>
      </c>
      <c r="O145" s="90"/>
      <c r="P145" s="213">
        <f>O145*H145</f>
        <v>0</v>
      </c>
      <c r="Q145" s="213">
        <v>1</v>
      </c>
      <c r="R145" s="213">
        <f>Q145*H145</f>
        <v>1.6240000000000001</v>
      </c>
      <c r="S145" s="213">
        <v>0</v>
      </c>
      <c r="T145" s="21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5" t="s">
        <v>148</v>
      </c>
      <c r="AT145" s="215" t="s">
        <v>156</v>
      </c>
      <c r="AU145" s="215" t="s">
        <v>81</v>
      </c>
      <c r="AY145" s="16" t="s">
        <v>113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81</v>
      </c>
      <c r="BK145" s="216">
        <f>ROUND(I145*H145,2)</f>
        <v>0</v>
      </c>
      <c r="BL145" s="16" t="s">
        <v>118</v>
      </c>
      <c r="BM145" s="215" t="s">
        <v>160</v>
      </c>
    </row>
    <row r="146" s="12" customFormat="1">
      <c r="A146" s="12"/>
      <c r="B146" s="222"/>
      <c r="C146" s="223"/>
      <c r="D146" s="224" t="s">
        <v>122</v>
      </c>
      <c r="E146" s="223"/>
      <c r="F146" s="226" t="s">
        <v>161</v>
      </c>
      <c r="G146" s="223"/>
      <c r="H146" s="227">
        <v>1.6240000000000001</v>
      </c>
      <c r="I146" s="228"/>
      <c r="J146" s="223"/>
      <c r="K146" s="223"/>
      <c r="L146" s="229"/>
      <c r="M146" s="230"/>
      <c r="N146" s="231"/>
      <c r="O146" s="231"/>
      <c r="P146" s="231"/>
      <c r="Q146" s="231"/>
      <c r="R146" s="231"/>
      <c r="S146" s="231"/>
      <c r="T146" s="23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3" t="s">
        <v>122</v>
      </c>
      <c r="AU146" s="233" t="s">
        <v>81</v>
      </c>
      <c r="AV146" s="12" t="s">
        <v>83</v>
      </c>
      <c r="AW146" s="12" t="s">
        <v>4</v>
      </c>
      <c r="AX146" s="12" t="s">
        <v>81</v>
      </c>
      <c r="AY146" s="233" t="s">
        <v>113</v>
      </c>
    </row>
    <row r="147" s="2" customFormat="1" ht="66.75" customHeight="1">
      <c r="A147" s="37"/>
      <c r="B147" s="38"/>
      <c r="C147" s="203" t="s">
        <v>162</v>
      </c>
      <c r="D147" s="203" t="s">
        <v>114</v>
      </c>
      <c r="E147" s="204" t="s">
        <v>163</v>
      </c>
      <c r="F147" s="205" t="s">
        <v>164</v>
      </c>
      <c r="G147" s="206" t="s">
        <v>126</v>
      </c>
      <c r="H147" s="207">
        <v>0.080000000000000002</v>
      </c>
      <c r="I147" s="208"/>
      <c r="J147" s="209">
        <f>ROUND(I147*H147,2)</f>
        <v>0</v>
      </c>
      <c r="K147" s="210"/>
      <c r="L147" s="43"/>
      <c r="M147" s="211" t="s">
        <v>1</v>
      </c>
      <c r="N147" s="212" t="s">
        <v>41</v>
      </c>
      <c r="O147" s="90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5" t="s">
        <v>118</v>
      </c>
      <c r="AT147" s="215" t="s">
        <v>114</v>
      </c>
      <c r="AU147" s="215" t="s">
        <v>81</v>
      </c>
      <c r="AY147" s="16" t="s">
        <v>113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81</v>
      </c>
      <c r="BK147" s="216">
        <f>ROUND(I147*H147,2)</f>
        <v>0</v>
      </c>
      <c r="BL147" s="16" t="s">
        <v>118</v>
      </c>
      <c r="BM147" s="215" t="s">
        <v>165</v>
      </c>
    </row>
    <row r="148" s="2" customFormat="1">
      <c r="A148" s="37"/>
      <c r="B148" s="38"/>
      <c r="C148" s="39"/>
      <c r="D148" s="217" t="s">
        <v>120</v>
      </c>
      <c r="E148" s="39"/>
      <c r="F148" s="218" t="s">
        <v>166</v>
      </c>
      <c r="G148" s="39"/>
      <c r="H148" s="39"/>
      <c r="I148" s="219"/>
      <c r="J148" s="39"/>
      <c r="K148" s="39"/>
      <c r="L148" s="43"/>
      <c r="M148" s="220"/>
      <c r="N148" s="221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120</v>
      </c>
      <c r="AU148" s="16" t="s">
        <v>81</v>
      </c>
    </row>
    <row r="149" s="12" customFormat="1">
      <c r="A149" s="12"/>
      <c r="B149" s="222"/>
      <c r="C149" s="223"/>
      <c r="D149" s="224" t="s">
        <v>122</v>
      </c>
      <c r="E149" s="225" t="s">
        <v>1</v>
      </c>
      <c r="F149" s="226" t="s">
        <v>167</v>
      </c>
      <c r="G149" s="223"/>
      <c r="H149" s="227">
        <v>0.080000000000000002</v>
      </c>
      <c r="I149" s="228"/>
      <c r="J149" s="223"/>
      <c r="K149" s="223"/>
      <c r="L149" s="229"/>
      <c r="M149" s="230"/>
      <c r="N149" s="231"/>
      <c r="O149" s="231"/>
      <c r="P149" s="231"/>
      <c r="Q149" s="231"/>
      <c r="R149" s="231"/>
      <c r="S149" s="231"/>
      <c r="T149" s="23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3" t="s">
        <v>122</v>
      </c>
      <c r="AU149" s="233" t="s">
        <v>81</v>
      </c>
      <c r="AV149" s="12" t="s">
        <v>83</v>
      </c>
      <c r="AW149" s="12" t="s">
        <v>32</v>
      </c>
      <c r="AX149" s="12" t="s">
        <v>76</v>
      </c>
      <c r="AY149" s="233" t="s">
        <v>113</v>
      </c>
    </row>
    <row r="150" s="2" customFormat="1" ht="16.5" customHeight="1">
      <c r="A150" s="37"/>
      <c r="B150" s="38"/>
      <c r="C150" s="255" t="s">
        <v>168</v>
      </c>
      <c r="D150" s="255" t="s">
        <v>156</v>
      </c>
      <c r="E150" s="256" t="s">
        <v>169</v>
      </c>
      <c r="F150" s="257" t="s">
        <v>170</v>
      </c>
      <c r="G150" s="258" t="s">
        <v>159</v>
      </c>
      <c r="H150" s="259">
        <v>0.16</v>
      </c>
      <c r="I150" s="260"/>
      <c r="J150" s="261">
        <f>ROUND(I150*H150,2)</f>
        <v>0</v>
      </c>
      <c r="K150" s="262"/>
      <c r="L150" s="263"/>
      <c r="M150" s="264" t="s">
        <v>1</v>
      </c>
      <c r="N150" s="265" t="s">
        <v>41</v>
      </c>
      <c r="O150" s="90"/>
      <c r="P150" s="213">
        <f>O150*H150</f>
        <v>0</v>
      </c>
      <c r="Q150" s="213">
        <v>1</v>
      </c>
      <c r="R150" s="213">
        <f>Q150*H150</f>
        <v>0.16</v>
      </c>
      <c r="S150" s="213">
        <v>0</v>
      </c>
      <c r="T150" s="21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5" t="s">
        <v>148</v>
      </c>
      <c r="AT150" s="215" t="s">
        <v>156</v>
      </c>
      <c r="AU150" s="215" t="s">
        <v>81</v>
      </c>
      <c r="AY150" s="16" t="s">
        <v>113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81</v>
      </c>
      <c r="BK150" s="216">
        <f>ROUND(I150*H150,2)</f>
        <v>0</v>
      </c>
      <c r="BL150" s="16" t="s">
        <v>118</v>
      </c>
      <c r="BM150" s="215" t="s">
        <v>171</v>
      </c>
    </row>
    <row r="151" s="12" customFormat="1">
      <c r="A151" s="12"/>
      <c r="B151" s="222"/>
      <c r="C151" s="223"/>
      <c r="D151" s="224" t="s">
        <v>122</v>
      </c>
      <c r="E151" s="223"/>
      <c r="F151" s="226" t="s">
        <v>172</v>
      </c>
      <c r="G151" s="223"/>
      <c r="H151" s="227">
        <v>0.16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3" t="s">
        <v>122</v>
      </c>
      <c r="AU151" s="233" t="s">
        <v>81</v>
      </c>
      <c r="AV151" s="12" t="s">
        <v>83</v>
      </c>
      <c r="AW151" s="12" t="s">
        <v>4</v>
      </c>
      <c r="AX151" s="12" t="s">
        <v>81</v>
      </c>
      <c r="AY151" s="233" t="s">
        <v>113</v>
      </c>
    </row>
    <row r="152" s="2" customFormat="1" ht="62.7" customHeight="1">
      <c r="A152" s="37"/>
      <c r="B152" s="38"/>
      <c r="C152" s="203" t="s">
        <v>173</v>
      </c>
      <c r="D152" s="203" t="s">
        <v>114</v>
      </c>
      <c r="E152" s="204" t="s">
        <v>174</v>
      </c>
      <c r="F152" s="205" t="s">
        <v>175</v>
      </c>
      <c r="G152" s="206" t="s">
        <v>126</v>
      </c>
      <c r="H152" s="207">
        <v>1.839</v>
      </c>
      <c r="I152" s="208"/>
      <c r="J152" s="209">
        <f>ROUND(I152*H152,2)</f>
        <v>0</v>
      </c>
      <c r="K152" s="210"/>
      <c r="L152" s="43"/>
      <c r="M152" s="211" t="s">
        <v>1</v>
      </c>
      <c r="N152" s="212" t="s">
        <v>41</v>
      </c>
      <c r="O152" s="90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5" t="s">
        <v>118</v>
      </c>
      <c r="AT152" s="215" t="s">
        <v>114</v>
      </c>
      <c r="AU152" s="215" t="s">
        <v>81</v>
      </c>
      <c r="AY152" s="16" t="s">
        <v>113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81</v>
      </c>
      <c r="BK152" s="216">
        <f>ROUND(I152*H152,2)</f>
        <v>0</v>
      </c>
      <c r="BL152" s="16" t="s">
        <v>118</v>
      </c>
      <c r="BM152" s="215" t="s">
        <v>176</v>
      </c>
    </row>
    <row r="153" s="2" customFormat="1">
      <c r="A153" s="37"/>
      <c r="B153" s="38"/>
      <c r="C153" s="39"/>
      <c r="D153" s="217" t="s">
        <v>120</v>
      </c>
      <c r="E153" s="39"/>
      <c r="F153" s="218" t="s">
        <v>177</v>
      </c>
      <c r="G153" s="39"/>
      <c r="H153" s="39"/>
      <c r="I153" s="219"/>
      <c r="J153" s="39"/>
      <c r="K153" s="39"/>
      <c r="L153" s="43"/>
      <c r="M153" s="220"/>
      <c r="N153" s="221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120</v>
      </c>
      <c r="AU153" s="16" t="s">
        <v>81</v>
      </c>
    </row>
    <row r="154" s="12" customFormat="1">
      <c r="A154" s="12"/>
      <c r="B154" s="222"/>
      <c r="C154" s="223"/>
      <c r="D154" s="224" t="s">
        <v>122</v>
      </c>
      <c r="E154" s="225" t="s">
        <v>1</v>
      </c>
      <c r="F154" s="226" t="s">
        <v>178</v>
      </c>
      <c r="G154" s="223"/>
      <c r="H154" s="227">
        <v>1.839</v>
      </c>
      <c r="I154" s="228"/>
      <c r="J154" s="223"/>
      <c r="K154" s="223"/>
      <c r="L154" s="229"/>
      <c r="M154" s="230"/>
      <c r="N154" s="231"/>
      <c r="O154" s="231"/>
      <c r="P154" s="231"/>
      <c r="Q154" s="231"/>
      <c r="R154" s="231"/>
      <c r="S154" s="231"/>
      <c r="T154" s="23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3" t="s">
        <v>122</v>
      </c>
      <c r="AU154" s="233" t="s">
        <v>81</v>
      </c>
      <c r="AV154" s="12" t="s">
        <v>83</v>
      </c>
      <c r="AW154" s="12" t="s">
        <v>32</v>
      </c>
      <c r="AX154" s="12" t="s">
        <v>76</v>
      </c>
      <c r="AY154" s="233" t="s">
        <v>113</v>
      </c>
    </row>
    <row r="155" s="2" customFormat="1" ht="37.8" customHeight="1">
      <c r="A155" s="37"/>
      <c r="B155" s="38"/>
      <c r="C155" s="203" t="s">
        <v>179</v>
      </c>
      <c r="D155" s="203" t="s">
        <v>114</v>
      </c>
      <c r="E155" s="204" t="s">
        <v>180</v>
      </c>
      <c r="F155" s="205" t="s">
        <v>181</v>
      </c>
      <c r="G155" s="206" t="s">
        <v>126</v>
      </c>
      <c r="H155" s="207">
        <v>1.839</v>
      </c>
      <c r="I155" s="208"/>
      <c r="J155" s="209">
        <f>ROUND(I155*H155,2)</f>
        <v>0</v>
      </c>
      <c r="K155" s="210"/>
      <c r="L155" s="43"/>
      <c r="M155" s="211" t="s">
        <v>1</v>
      </c>
      <c r="N155" s="212" t="s">
        <v>41</v>
      </c>
      <c r="O155" s="90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5" t="s">
        <v>118</v>
      </c>
      <c r="AT155" s="215" t="s">
        <v>114</v>
      </c>
      <c r="AU155" s="215" t="s">
        <v>81</v>
      </c>
      <c r="AY155" s="16" t="s">
        <v>113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81</v>
      </c>
      <c r="BK155" s="216">
        <f>ROUND(I155*H155,2)</f>
        <v>0</v>
      </c>
      <c r="BL155" s="16" t="s">
        <v>118</v>
      </c>
      <c r="BM155" s="215" t="s">
        <v>182</v>
      </c>
    </row>
    <row r="156" s="2" customFormat="1">
      <c r="A156" s="37"/>
      <c r="B156" s="38"/>
      <c r="C156" s="39"/>
      <c r="D156" s="217" t="s">
        <v>120</v>
      </c>
      <c r="E156" s="39"/>
      <c r="F156" s="218" t="s">
        <v>183</v>
      </c>
      <c r="G156" s="39"/>
      <c r="H156" s="39"/>
      <c r="I156" s="219"/>
      <c r="J156" s="39"/>
      <c r="K156" s="39"/>
      <c r="L156" s="43"/>
      <c r="M156" s="220"/>
      <c r="N156" s="221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120</v>
      </c>
      <c r="AU156" s="16" t="s">
        <v>81</v>
      </c>
    </row>
    <row r="157" s="2" customFormat="1" ht="44.25" customHeight="1">
      <c r="A157" s="37"/>
      <c r="B157" s="38"/>
      <c r="C157" s="203" t="s">
        <v>184</v>
      </c>
      <c r="D157" s="203" t="s">
        <v>114</v>
      </c>
      <c r="E157" s="204" t="s">
        <v>185</v>
      </c>
      <c r="F157" s="205" t="s">
        <v>186</v>
      </c>
      <c r="G157" s="206" t="s">
        <v>159</v>
      </c>
      <c r="H157" s="207">
        <v>2.9420000000000002</v>
      </c>
      <c r="I157" s="208"/>
      <c r="J157" s="209">
        <f>ROUND(I157*H157,2)</f>
        <v>0</v>
      </c>
      <c r="K157" s="210"/>
      <c r="L157" s="43"/>
      <c r="M157" s="211" t="s">
        <v>1</v>
      </c>
      <c r="N157" s="212" t="s">
        <v>41</v>
      </c>
      <c r="O157" s="90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5" t="s">
        <v>118</v>
      </c>
      <c r="AT157" s="215" t="s">
        <v>114</v>
      </c>
      <c r="AU157" s="215" t="s">
        <v>81</v>
      </c>
      <c r="AY157" s="16" t="s">
        <v>113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81</v>
      </c>
      <c r="BK157" s="216">
        <f>ROUND(I157*H157,2)</f>
        <v>0</v>
      </c>
      <c r="BL157" s="16" t="s">
        <v>118</v>
      </c>
      <c r="BM157" s="215" t="s">
        <v>187</v>
      </c>
    </row>
    <row r="158" s="2" customFormat="1">
      <c r="A158" s="37"/>
      <c r="B158" s="38"/>
      <c r="C158" s="39"/>
      <c r="D158" s="217" t="s">
        <v>120</v>
      </c>
      <c r="E158" s="39"/>
      <c r="F158" s="218" t="s">
        <v>188</v>
      </c>
      <c r="G158" s="39"/>
      <c r="H158" s="39"/>
      <c r="I158" s="219"/>
      <c r="J158" s="39"/>
      <c r="K158" s="39"/>
      <c r="L158" s="43"/>
      <c r="M158" s="220"/>
      <c r="N158" s="221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120</v>
      </c>
      <c r="AU158" s="16" t="s">
        <v>81</v>
      </c>
    </row>
    <row r="159" s="12" customFormat="1">
      <c r="A159" s="12"/>
      <c r="B159" s="222"/>
      <c r="C159" s="223"/>
      <c r="D159" s="224" t="s">
        <v>122</v>
      </c>
      <c r="E159" s="223"/>
      <c r="F159" s="226" t="s">
        <v>189</v>
      </c>
      <c r="G159" s="223"/>
      <c r="H159" s="227">
        <v>2.9420000000000002</v>
      </c>
      <c r="I159" s="228"/>
      <c r="J159" s="223"/>
      <c r="K159" s="223"/>
      <c r="L159" s="229"/>
      <c r="M159" s="230"/>
      <c r="N159" s="231"/>
      <c r="O159" s="231"/>
      <c r="P159" s="231"/>
      <c r="Q159" s="231"/>
      <c r="R159" s="231"/>
      <c r="S159" s="231"/>
      <c r="T159" s="23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3" t="s">
        <v>122</v>
      </c>
      <c r="AU159" s="233" t="s">
        <v>81</v>
      </c>
      <c r="AV159" s="12" t="s">
        <v>83</v>
      </c>
      <c r="AW159" s="12" t="s">
        <v>4</v>
      </c>
      <c r="AX159" s="12" t="s">
        <v>81</v>
      </c>
      <c r="AY159" s="233" t="s">
        <v>113</v>
      </c>
    </row>
    <row r="160" s="2" customFormat="1" ht="37.8" customHeight="1">
      <c r="A160" s="37"/>
      <c r="B160" s="38"/>
      <c r="C160" s="203" t="s">
        <v>8</v>
      </c>
      <c r="D160" s="203" t="s">
        <v>114</v>
      </c>
      <c r="E160" s="204" t="s">
        <v>190</v>
      </c>
      <c r="F160" s="205" t="s">
        <v>191</v>
      </c>
      <c r="G160" s="206" t="s">
        <v>117</v>
      </c>
      <c r="H160" s="207">
        <v>2.2000000000000002</v>
      </c>
      <c r="I160" s="208"/>
      <c r="J160" s="209">
        <f>ROUND(I160*H160,2)</f>
        <v>0</v>
      </c>
      <c r="K160" s="210"/>
      <c r="L160" s="43"/>
      <c r="M160" s="211" t="s">
        <v>1</v>
      </c>
      <c r="N160" s="212" t="s">
        <v>41</v>
      </c>
      <c r="O160" s="90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118</v>
      </c>
      <c r="AT160" s="215" t="s">
        <v>114</v>
      </c>
      <c r="AU160" s="215" t="s">
        <v>81</v>
      </c>
      <c r="AY160" s="16" t="s">
        <v>113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81</v>
      </c>
      <c r="BK160" s="216">
        <f>ROUND(I160*H160,2)</f>
        <v>0</v>
      </c>
      <c r="BL160" s="16" t="s">
        <v>118</v>
      </c>
      <c r="BM160" s="215" t="s">
        <v>192</v>
      </c>
    </row>
    <row r="161" s="2" customFormat="1">
      <c r="A161" s="37"/>
      <c r="B161" s="38"/>
      <c r="C161" s="39"/>
      <c r="D161" s="217" t="s">
        <v>120</v>
      </c>
      <c r="E161" s="39"/>
      <c r="F161" s="218" t="s">
        <v>193</v>
      </c>
      <c r="G161" s="39"/>
      <c r="H161" s="39"/>
      <c r="I161" s="219"/>
      <c r="J161" s="39"/>
      <c r="K161" s="39"/>
      <c r="L161" s="43"/>
      <c r="M161" s="220"/>
      <c r="N161" s="221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120</v>
      </c>
      <c r="AU161" s="16" t="s">
        <v>81</v>
      </c>
    </row>
    <row r="162" s="12" customFormat="1">
      <c r="A162" s="12"/>
      <c r="B162" s="222"/>
      <c r="C162" s="223"/>
      <c r="D162" s="224" t="s">
        <v>122</v>
      </c>
      <c r="E162" s="225" t="s">
        <v>1</v>
      </c>
      <c r="F162" s="226" t="s">
        <v>123</v>
      </c>
      <c r="G162" s="223"/>
      <c r="H162" s="227">
        <v>2.2000000000000002</v>
      </c>
      <c r="I162" s="228"/>
      <c r="J162" s="223"/>
      <c r="K162" s="223"/>
      <c r="L162" s="229"/>
      <c r="M162" s="230"/>
      <c r="N162" s="231"/>
      <c r="O162" s="231"/>
      <c r="P162" s="231"/>
      <c r="Q162" s="231"/>
      <c r="R162" s="231"/>
      <c r="S162" s="231"/>
      <c r="T162" s="23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3" t="s">
        <v>122</v>
      </c>
      <c r="AU162" s="233" t="s">
        <v>81</v>
      </c>
      <c r="AV162" s="12" t="s">
        <v>83</v>
      </c>
      <c r="AW162" s="12" t="s">
        <v>32</v>
      </c>
      <c r="AX162" s="12" t="s">
        <v>76</v>
      </c>
      <c r="AY162" s="233" t="s">
        <v>113</v>
      </c>
    </row>
    <row r="163" s="2" customFormat="1" ht="37.8" customHeight="1">
      <c r="A163" s="37"/>
      <c r="B163" s="38"/>
      <c r="C163" s="203" t="s">
        <v>194</v>
      </c>
      <c r="D163" s="203" t="s">
        <v>114</v>
      </c>
      <c r="E163" s="204" t="s">
        <v>195</v>
      </c>
      <c r="F163" s="205" t="s">
        <v>196</v>
      </c>
      <c r="G163" s="206" t="s">
        <v>117</v>
      </c>
      <c r="H163" s="207">
        <v>2.2000000000000002</v>
      </c>
      <c r="I163" s="208"/>
      <c r="J163" s="209">
        <f>ROUND(I163*H163,2)</f>
        <v>0</v>
      </c>
      <c r="K163" s="210"/>
      <c r="L163" s="43"/>
      <c r="M163" s="211" t="s">
        <v>1</v>
      </c>
      <c r="N163" s="212" t="s">
        <v>41</v>
      </c>
      <c r="O163" s="90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5" t="s">
        <v>118</v>
      </c>
      <c r="AT163" s="215" t="s">
        <v>114</v>
      </c>
      <c r="AU163" s="215" t="s">
        <v>81</v>
      </c>
      <c r="AY163" s="16" t="s">
        <v>113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81</v>
      </c>
      <c r="BK163" s="216">
        <f>ROUND(I163*H163,2)</f>
        <v>0</v>
      </c>
      <c r="BL163" s="16" t="s">
        <v>118</v>
      </c>
      <c r="BM163" s="215" t="s">
        <v>197</v>
      </c>
    </row>
    <row r="164" s="2" customFormat="1">
      <c r="A164" s="37"/>
      <c r="B164" s="38"/>
      <c r="C164" s="39"/>
      <c r="D164" s="217" t="s">
        <v>120</v>
      </c>
      <c r="E164" s="39"/>
      <c r="F164" s="218" t="s">
        <v>198</v>
      </c>
      <c r="G164" s="39"/>
      <c r="H164" s="39"/>
      <c r="I164" s="219"/>
      <c r="J164" s="39"/>
      <c r="K164" s="39"/>
      <c r="L164" s="43"/>
      <c r="M164" s="220"/>
      <c r="N164" s="221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120</v>
      </c>
      <c r="AU164" s="16" t="s">
        <v>81</v>
      </c>
    </row>
    <row r="165" s="12" customFormat="1">
      <c r="A165" s="12"/>
      <c r="B165" s="222"/>
      <c r="C165" s="223"/>
      <c r="D165" s="224" t="s">
        <v>122</v>
      </c>
      <c r="E165" s="225" t="s">
        <v>1</v>
      </c>
      <c r="F165" s="226" t="s">
        <v>123</v>
      </c>
      <c r="G165" s="223"/>
      <c r="H165" s="227">
        <v>2.2000000000000002</v>
      </c>
      <c r="I165" s="228"/>
      <c r="J165" s="223"/>
      <c r="K165" s="223"/>
      <c r="L165" s="229"/>
      <c r="M165" s="230"/>
      <c r="N165" s="231"/>
      <c r="O165" s="231"/>
      <c r="P165" s="231"/>
      <c r="Q165" s="231"/>
      <c r="R165" s="231"/>
      <c r="S165" s="231"/>
      <c r="T165" s="23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3" t="s">
        <v>122</v>
      </c>
      <c r="AU165" s="233" t="s">
        <v>81</v>
      </c>
      <c r="AV165" s="12" t="s">
        <v>83</v>
      </c>
      <c r="AW165" s="12" t="s">
        <v>32</v>
      </c>
      <c r="AX165" s="12" t="s">
        <v>76</v>
      </c>
      <c r="AY165" s="233" t="s">
        <v>113</v>
      </c>
    </row>
    <row r="166" s="2" customFormat="1" ht="16.5" customHeight="1">
      <c r="A166" s="37"/>
      <c r="B166" s="38"/>
      <c r="C166" s="255" t="s">
        <v>199</v>
      </c>
      <c r="D166" s="255" t="s">
        <v>156</v>
      </c>
      <c r="E166" s="256" t="s">
        <v>200</v>
      </c>
      <c r="F166" s="257" t="s">
        <v>201</v>
      </c>
      <c r="G166" s="258" t="s">
        <v>202</v>
      </c>
      <c r="H166" s="259">
        <v>0.043999999999999997</v>
      </c>
      <c r="I166" s="260"/>
      <c r="J166" s="261">
        <f>ROUND(I166*H166,2)</f>
        <v>0</v>
      </c>
      <c r="K166" s="262"/>
      <c r="L166" s="263"/>
      <c r="M166" s="264" t="s">
        <v>1</v>
      </c>
      <c r="N166" s="265" t="s">
        <v>41</v>
      </c>
      <c r="O166" s="90"/>
      <c r="P166" s="213">
        <f>O166*H166</f>
        <v>0</v>
      </c>
      <c r="Q166" s="213">
        <v>0.001</v>
      </c>
      <c r="R166" s="213">
        <f>Q166*H166</f>
        <v>4.3999999999999999E-05</v>
      </c>
      <c r="S166" s="213">
        <v>0</v>
      </c>
      <c r="T166" s="21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5" t="s">
        <v>148</v>
      </c>
      <c r="AT166" s="215" t="s">
        <v>156</v>
      </c>
      <c r="AU166" s="215" t="s">
        <v>81</v>
      </c>
      <c r="AY166" s="16" t="s">
        <v>113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81</v>
      </c>
      <c r="BK166" s="216">
        <f>ROUND(I166*H166,2)</f>
        <v>0</v>
      </c>
      <c r="BL166" s="16" t="s">
        <v>118</v>
      </c>
      <c r="BM166" s="215" t="s">
        <v>203</v>
      </c>
    </row>
    <row r="167" s="12" customFormat="1">
      <c r="A167" s="12"/>
      <c r="B167" s="222"/>
      <c r="C167" s="223"/>
      <c r="D167" s="224" t="s">
        <v>122</v>
      </c>
      <c r="E167" s="223"/>
      <c r="F167" s="226" t="s">
        <v>204</v>
      </c>
      <c r="G167" s="223"/>
      <c r="H167" s="227">
        <v>0.043999999999999997</v>
      </c>
      <c r="I167" s="228"/>
      <c r="J167" s="223"/>
      <c r="K167" s="223"/>
      <c r="L167" s="229"/>
      <c r="M167" s="230"/>
      <c r="N167" s="231"/>
      <c r="O167" s="231"/>
      <c r="P167" s="231"/>
      <c r="Q167" s="231"/>
      <c r="R167" s="231"/>
      <c r="S167" s="231"/>
      <c r="T167" s="23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3" t="s">
        <v>122</v>
      </c>
      <c r="AU167" s="233" t="s">
        <v>81</v>
      </c>
      <c r="AV167" s="12" t="s">
        <v>83</v>
      </c>
      <c r="AW167" s="12" t="s">
        <v>4</v>
      </c>
      <c r="AX167" s="12" t="s">
        <v>81</v>
      </c>
      <c r="AY167" s="233" t="s">
        <v>113</v>
      </c>
    </row>
    <row r="168" s="11" customFormat="1" ht="25.92" customHeight="1">
      <c r="A168" s="11"/>
      <c r="B168" s="189"/>
      <c r="C168" s="190"/>
      <c r="D168" s="191" t="s">
        <v>75</v>
      </c>
      <c r="E168" s="192" t="s">
        <v>179</v>
      </c>
      <c r="F168" s="192" t="s">
        <v>205</v>
      </c>
      <c r="G168" s="190"/>
      <c r="H168" s="190"/>
      <c r="I168" s="193"/>
      <c r="J168" s="194">
        <f>BK168</f>
        <v>0</v>
      </c>
      <c r="K168" s="190"/>
      <c r="L168" s="195"/>
      <c r="M168" s="196"/>
      <c r="N168" s="197"/>
      <c r="O168" s="197"/>
      <c r="P168" s="198">
        <f>SUM(P169:P171)</f>
        <v>0</v>
      </c>
      <c r="Q168" s="197"/>
      <c r="R168" s="198">
        <f>SUM(R169:R171)</f>
        <v>0</v>
      </c>
      <c r="S168" s="197"/>
      <c r="T168" s="199">
        <f>SUM(T169:T171)</f>
        <v>0.17639999999999997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00" t="s">
        <v>81</v>
      </c>
      <c r="AT168" s="201" t="s">
        <v>75</v>
      </c>
      <c r="AU168" s="201" t="s">
        <v>76</v>
      </c>
      <c r="AY168" s="200" t="s">
        <v>113</v>
      </c>
      <c r="BK168" s="202">
        <f>SUM(BK169:BK171)</f>
        <v>0</v>
      </c>
    </row>
    <row r="169" s="2" customFormat="1" ht="62.7" customHeight="1">
      <c r="A169" s="37"/>
      <c r="B169" s="38"/>
      <c r="C169" s="203" t="s">
        <v>206</v>
      </c>
      <c r="D169" s="203" t="s">
        <v>114</v>
      </c>
      <c r="E169" s="204" t="s">
        <v>207</v>
      </c>
      <c r="F169" s="205" t="s">
        <v>208</v>
      </c>
      <c r="G169" s="206" t="s">
        <v>117</v>
      </c>
      <c r="H169" s="207">
        <v>1.2</v>
      </c>
      <c r="I169" s="208"/>
      <c r="J169" s="209">
        <f>ROUND(I169*H169,2)</f>
        <v>0</v>
      </c>
      <c r="K169" s="210"/>
      <c r="L169" s="43"/>
      <c r="M169" s="211" t="s">
        <v>1</v>
      </c>
      <c r="N169" s="212" t="s">
        <v>41</v>
      </c>
      <c r="O169" s="90"/>
      <c r="P169" s="213">
        <f>O169*H169</f>
        <v>0</v>
      </c>
      <c r="Q169" s="213">
        <v>0</v>
      </c>
      <c r="R169" s="213">
        <f>Q169*H169</f>
        <v>0</v>
      </c>
      <c r="S169" s="213">
        <v>0.14699999999999999</v>
      </c>
      <c r="T169" s="214">
        <f>S169*H169</f>
        <v>0.17639999999999997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5" t="s">
        <v>118</v>
      </c>
      <c r="AT169" s="215" t="s">
        <v>114</v>
      </c>
      <c r="AU169" s="215" t="s">
        <v>81</v>
      </c>
      <c r="AY169" s="16" t="s">
        <v>113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81</v>
      </c>
      <c r="BK169" s="216">
        <f>ROUND(I169*H169,2)</f>
        <v>0</v>
      </c>
      <c r="BL169" s="16" t="s">
        <v>118</v>
      </c>
      <c r="BM169" s="215" t="s">
        <v>209</v>
      </c>
    </row>
    <row r="170" s="2" customFormat="1">
      <c r="A170" s="37"/>
      <c r="B170" s="38"/>
      <c r="C170" s="39"/>
      <c r="D170" s="217" t="s">
        <v>120</v>
      </c>
      <c r="E170" s="39"/>
      <c r="F170" s="218" t="s">
        <v>210</v>
      </c>
      <c r="G170" s="39"/>
      <c r="H170" s="39"/>
      <c r="I170" s="219"/>
      <c r="J170" s="39"/>
      <c r="K170" s="39"/>
      <c r="L170" s="43"/>
      <c r="M170" s="220"/>
      <c r="N170" s="221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120</v>
      </c>
      <c r="AU170" s="16" t="s">
        <v>81</v>
      </c>
    </row>
    <row r="171" s="12" customFormat="1">
      <c r="A171" s="12"/>
      <c r="B171" s="222"/>
      <c r="C171" s="223"/>
      <c r="D171" s="224" t="s">
        <v>122</v>
      </c>
      <c r="E171" s="225" t="s">
        <v>1</v>
      </c>
      <c r="F171" s="226" t="s">
        <v>211</v>
      </c>
      <c r="G171" s="223"/>
      <c r="H171" s="227">
        <v>1.2</v>
      </c>
      <c r="I171" s="228"/>
      <c r="J171" s="223"/>
      <c r="K171" s="223"/>
      <c r="L171" s="229"/>
      <c r="M171" s="230"/>
      <c r="N171" s="231"/>
      <c r="O171" s="231"/>
      <c r="P171" s="231"/>
      <c r="Q171" s="231"/>
      <c r="R171" s="231"/>
      <c r="S171" s="231"/>
      <c r="T171" s="23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3" t="s">
        <v>122</v>
      </c>
      <c r="AU171" s="233" t="s">
        <v>81</v>
      </c>
      <c r="AV171" s="12" t="s">
        <v>83</v>
      </c>
      <c r="AW171" s="12" t="s">
        <v>32</v>
      </c>
      <c r="AX171" s="12" t="s">
        <v>81</v>
      </c>
      <c r="AY171" s="233" t="s">
        <v>113</v>
      </c>
    </row>
    <row r="172" s="11" customFormat="1" ht="25.92" customHeight="1">
      <c r="A172" s="11"/>
      <c r="B172" s="189"/>
      <c r="C172" s="190"/>
      <c r="D172" s="191" t="s">
        <v>75</v>
      </c>
      <c r="E172" s="192" t="s">
        <v>212</v>
      </c>
      <c r="F172" s="192" t="s">
        <v>213</v>
      </c>
      <c r="G172" s="190"/>
      <c r="H172" s="190"/>
      <c r="I172" s="193"/>
      <c r="J172" s="194">
        <f>BK172</f>
        <v>0</v>
      </c>
      <c r="K172" s="190"/>
      <c r="L172" s="195"/>
      <c r="M172" s="196"/>
      <c r="N172" s="197"/>
      <c r="O172" s="197"/>
      <c r="P172" s="198">
        <f>SUM(P173:P175)</f>
        <v>0</v>
      </c>
      <c r="Q172" s="197"/>
      <c r="R172" s="198">
        <f>SUM(R173:R175)</f>
        <v>0</v>
      </c>
      <c r="S172" s="197"/>
      <c r="T172" s="199">
        <f>SUM(T173:T175)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0" t="s">
        <v>81</v>
      </c>
      <c r="AT172" s="201" t="s">
        <v>75</v>
      </c>
      <c r="AU172" s="201" t="s">
        <v>76</v>
      </c>
      <c r="AY172" s="200" t="s">
        <v>113</v>
      </c>
      <c r="BK172" s="202">
        <f>SUM(BK173:BK175)</f>
        <v>0</v>
      </c>
    </row>
    <row r="173" s="2" customFormat="1" ht="33" customHeight="1">
      <c r="A173" s="37"/>
      <c r="B173" s="38"/>
      <c r="C173" s="203" t="s">
        <v>214</v>
      </c>
      <c r="D173" s="203" t="s">
        <v>114</v>
      </c>
      <c r="E173" s="204" t="s">
        <v>215</v>
      </c>
      <c r="F173" s="205" t="s">
        <v>216</v>
      </c>
      <c r="G173" s="206" t="s">
        <v>126</v>
      </c>
      <c r="H173" s="207">
        <v>0.17899999999999999</v>
      </c>
      <c r="I173" s="208"/>
      <c r="J173" s="209">
        <f>ROUND(I173*H173,2)</f>
        <v>0</v>
      </c>
      <c r="K173" s="210"/>
      <c r="L173" s="43"/>
      <c r="M173" s="211" t="s">
        <v>1</v>
      </c>
      <c r="N173" s="212" t="s">
        <v>41</v>
      </c>
      <c r="O173" s="90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5" t="s">
        <v>118</v>
      </c>
      <c r="AT173" s="215" t="s">
        <v>114</v>
      </c>
      <c r="AU173" s="215" t="s">
        <v>81</v>
      </c>
      <c r="AY173" s="16" t="s">
        <v>113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81</v>
      </c>
      <c r="BK173" s="216">
        <f>ROUND(I173*H173,2)</f>
        <v>0</v>
      </c>
      <c r="BL173" s="16" t="s">
        <v>118</v>
      </c>
      <c r="BM173" s="215" t="s">
        <v>217</v>
      </c>
    </row>
    <row r="174" s="2" customFormat="1">
      <c r="A174" s="37"/>
      <c r="B174" s="38"/>
      <c r="C174" s="39"/>
      <c r="D174" s="217" t="s">
        <v>120</v>
      </c>
      <c r="E174" s="39"/>
      <c r="F174" s="218" t="s">
        <v>218</v>
      </c>
      <c r="G174" s="39"/>
      <c r="H174" s="39"/>
      <c r="I174" s="219"/>
      <c r="J174" s="39"/>
      <c r="K174" s="39"/>
      <c r="L174" s="43"/>
      <c r="M174" s="220"/>
      <c r="N174" s="221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120</v>
      </c>
      <c r="AU174" s="16" t="s">
        <v>81</v>
      </c>
    </row>
    <row r="175" s="12" customFormat="1">
      <c r="A175" s="12"/>
      <c r="B175" s="222"/>
      <c r="C175" s="223"/>
      <c r="D175" s="224" t="s">
        <v>122</v>
      </c>
      <c r="E175" s="225" t="s">
        <v>1</v>
      </c>
      <c r="F175" s="226" t="s">
        <v>219</v>
      </c>
      <c r="G175" s="223"/>
      <c r="H175" s="227">
        <v>0.17899999999999999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3" t="s">
        <v>122</v>
      </c>
      <c r="AU175" s="233" t="s">
        <v>81</v>
      </c>
      <c r="AV175" s="12" t="s">
        <v>83</v>
      </c>
      <c r="AW175" s="12" t="s">
        <v>32</v>
      </c>
      <c r="AX175" s="12" t="s">
        <v>76</v>
      </c>
      <c r="AY175" s="233" t="s">
        <v>113</v>
      </c>
    </row>
    <row r="176" s="11" customFormat="1" ht="25.92" customHeight="1">
      <c r="A176" s="11"/>
      <c r="B176" s="189"/>
      <c r="C176" s="190"/>
      <c r="D176" s="191" t="s">
        <v>75</v>
      </c>
      <c r="E176" s="192" t="s">
        <v>220</v>
      </c>
      <c r="F176" s="192" t="s">
        <v>221</v>
      </c>
      <c r="G176" s="190"/>
      <c r="H176" s="190"/>
      <c r="I176" s="193"/>
      <c r="J176" s="194">
        <f>BK176</f>
        <v>0</v>
      </c>
      <c r="K176" s="190"/>
      <c r="L176" s="195"/>
      <c r="M176" s="196"/>
      <c r="N176" s="197"/>
      <c r="O176" s="197"/>
      <c r="P176" s="198">
        <f>SUM(P177:P180)</f>
        <v>0</v>
      </c>
      <c r="Q176" s="197"/>
      <c r="R176" s="198">
        <f>SUM(R177:R180)</f>
        <v>0.24673200000000001</v>
      </c>
      <c r="S176" s="197"/>
      <c r="T176" s="199">
        <f>SUM(T177:T180)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0" t="s">
        <v>81</v>
      </c>
      <c r="AT176" s="201" t="s">
        <v>75</v>
      </c>
      <c r="AU176" s="201" t="s">
        <v>76</v>
      </c>
      <c r="AY176" s="200" t="s">
        <v>113</v>
      </c>
      <c r="BK176" s="202">
        <f>SUM(BK177:BK180)</f>
        <v>0</v>
      </c>
    </row>
    <row r="177" s="2" customFormat="1" ht="76.35" customHeight="1">
      <c r="A177" s="37"/>
      <c r="B177" s="38"/>
      <c r="C177" s="203" t="s">
        <v>222</v>
      </c>
      <c r="D177" s="203" t="s">
        <v>114</v>
      </c>
      <c r="E177" s="204" t="s">
        <v>223</v>
      </c>
      <c r="F177" s="205" t="s">
        <v>224</v>
      </c>
      <c r="G177" s="206" t="s">
        <v>117</v>
      </c>
      <c r="H177" s="207">
        <v>1.2</v>
      </c>
      <c r="I177" s="208"/>
      <c r="J177" s="209">
        <f>ROUND(I177*H177,2)</f>
        <v>0</v>
      </c>
      <c r="K177" s="210"/>
      <c r="L177" s="43"/>
      <c r="M177" s="211" t="s">
        <v>1</v>
      </c>
      <c r="N177" s="212" t="s">
        <v>41</v>
      </c>
      <c r="O177" s="90"/>
      <c r="P177" s="213">
        <f>O177*H177</f>
        <v>0</v>
      </c>
      <c r="Q177" s="213">
        <v>0.089219999999999994</v>
      </c>
      <c r="R177" s="213">
        <f>Q177*H177</f>
        <v>0.10706399999999999</v>
      </c>
      <c r="S177" s="213">
        <v>0</v>
      </c>
      <c r="T177" s="21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5" t="s">
        <v>118</v>
      </c>
      <c r="AT177" s="215" t="s">
        <v>114</v>
      </c>
      <c r="AU177" s="215" t="s">
        <v>81</v>
      </c>
      <c r="AY177" s="16" t="s">
        <v>113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81</v>
      </c>
      <c r="BK177" s="216">
        <f>ROUND(I177*H177,2)</f>
        <v>0</v>
      </c>
      <c r="BL177" s="16" t="s">
        <v>118</v>
      </c>
      <c r="BM177" s="215" t="s">
        <v>225</v>
      </c>
    </row>
    <row r="178" s="2" customFormat="1">
      <c r="A178" s="37"/>
      <c r="B178" s="38"/>
      <c r="C178" s="39"/>
      <c r="D178" s="217" t="s">
        <v>120</v>
      </c>
      <c r="E178" s="39"/>
      <c r="F178" s="218" t="s">
        <v>226</v>
      </c>
      <c r="G178" s="39"/>
      <c r="H178" s="39"/>
      <c r="I178" s="219"/>
      <c r="J178" s="39"/>
      <c r="K178" s="39"/>
      <c r="L178" s="43"/>
      <c r="M178" s="220"/>
      <c r="N178" s="221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120</v>
      </c>
      <c r="AU178" s="16" t="s">
        <v>81</v>
      </c>
    </row>
    <row r="179" s="2" customFormat="1" ht="16.5" customHeight="1">
      <c r="A179" s="37"/>
      <c r="B179" s="38"/>
      <c r="C179" s="255" t="s">
        <v>227</v>
      </c>
      <c r="D179" s="255" t="s">
        <v>156</v>
      </c>
      <c r="E179" s="256" t="s">
        <v>228</v>
      </c>
      <c r="F179" s="257" t="s">
        <v>229</v>
      </c>
      <c r="G179" s="258" t="s">
        <v>117</v>
      </c>
      <c r="H179" s="259">
        <v>1.236</v>
      </c>
      <c r="I179" s="260"/>
      <c r="J179" s="261">
        <f>ROUND(I179*H179,2)</f>
        <v>0</v>
      </c>
      <c r="K179" s="262"/>
      <c r="L179" s="263"/>
      <c r="M179" s="264" t="s">
        <v>1</v>
      </c>
      <c r="N179" s="265" t="s">
        <v>41</v>
      </c>
      <c r="O179" s="90"/>
      <c r="P179" s="213">
        <f>O179*H179</f>
        <v>0</v>
      </c>
      <c r="Q179" s="213">
        <v>0.113</v>
      </c>
      <c r="R179" s="213">
        <f>Q179*H179</f>
        <v>0.13966800000000001</v>
      </c>
      <c r="S179" s="213">
        <v>0</v>
      </c>
      <c r="T179" s="21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5" t="s">
        <v>148</v>
      </c>
      <c r="AT179" s="215" t="s">
        <v>156</v>
      </c>
      <c r="AU179" s="215" t="s">
        <v>81</v>
      </c>
      <c r="AY179" s="16" t="s">
        <v>113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81</v>
      </c>
      <c r="BK179" s="216">
        <f>ROUND(I179*H179,2)</f>
        <v>0</v>
      </c>
      <c r="BL179" s="16" t="s">
        <v>118</v>
      </c>
      <c r="BM179" s="215" t="s">
        <v>230</v>
      </c>
    </row>
    <row r="180" s="12" customFormat="1">
      <c r="A180" s="12"/>
      <c r="B180" s="222"/>
      <c r="C180" s="223"/>
      <c r="D180" s="224" t="s">
        <v>122</v>
      </c>
      <c r="E180" s="223"/>
      <c r="F180" s="226" t="s">
        <v>231</v>
      </c>
      <c r="G180" s="223"/>
      <c r="H180" s="227">
        <v>1.236</v>
      </c>
      <c r="I180" s="228"/>
      <c r="J180" s="223"/>
      <c r="K180" s="223"/>
      <c r="L180" s="229"/>
      <c r="M180" s="230"/>
      <c r="N180" s="231"/>
      <c r="O180" s="231"/>
      <c r="P180" s="231"/>
      <c r="Q180" s="231"/>
      <c r="R180" s="231"/>
      <c r="S180" s="231"/>
      <c r="T180" s="23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3" t="s">
        <v>122</v>
      </c>
      <c r="AU180" s="233" t="s">
        <v>81</v>
      </c>
      <c r="AV180" s="12" t="s">
        <v>83</v>
      </c>
      <c r="AW180" s="12" t="s">
        <v>4</v>
      </c>
      <c r="AX180" s="12" t="s">
        <v>81</v>
      </c>
      <c r="AY180" s="233" t="s">
        <v>113</v>
      </c>
    </row>
    <row r="181" s="11" customFormat="1" ht="25.92" customHeight="1">
      <c r="A181" s="11"/>
      <c r="B181" s="189"/>
      <c r="C181" s="190"/>
      <c r="D181" s="191" t="s">
        <v>75</v>
      </c>
      <c r="E181" s="192" t="s">
        <v>232</v>
      </c>
      <c r="F181" s="192" t="s">
        <v>233</v>
      </c>
      <c r="G181" s="190"/>
      <c r="H181" s="190"/>
      <c r="I181" s="193"/>
      <c r="J181" s="194">
        <f>BK181</f>
        <v>0</v>
      </c>
      <c r="K181" s="190"/>
      <c r="L181" s="195"/>
      <c r="M181" s="196"/>
      <c r="N181" s="197"/>
      <c r="O181" s="197"/>
      <c r="P181" s="198">
        <f>P182</f>
        <v>0</v>
      </c>
      <c r="Q181" s="197"/>
      <c r="R181" s="198">
        <f>R182</f>
        <v>0</v>
      </c>
      <c r="S181" s="197"/>
      <c r="T181" s="199">
        <f>T182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00" t="s">
        <v>81</v>
      </c>
      <c r="AT181" s="201" t="s">
        <v>75</v>
      </c>
      <c r="AU181" s="201" t="s">
        <v>76</v>
      </c>
      <c r="AY181" s="200" t="s">
        <v>113</v>
      </c>
      <c r="BK181" s="202">
        <f>BK182</f>
        <v>0</v>
      </c>
    </row>
    <row r="182" s="2" customFormat="1" ht="24.15" customHeight="1">
      <c r="A182" s="37"/>
      <c r="B182" s="38"/>
      <c r="C182" s="203" t="s">
        <v>234</v>
      </c>
      <c r="D182" s="203" t="s">
        <v>114</v>
      </c>
      <c r="E182" s="204" t="s">
        <v>235</v>
      </c>
      <c r="F182" s="205" t="s">
        <v>236</v>
      </c>
      <c r="G182" s="206" t="s">
        <v>237</v>
      </c>
      <c r="H182" s="207">
        <v>1</v>
      </c>
      <c r="I182" s="208"/>
      <c r="J182" s="209">
        <f>ROUND(I182*H182,2)</f>
        <v>0</v>
      </c>
      <c r="K182" s="210"/>
      <c r="L182" s="43"/>
      <c r="M182" s="211" t="s">
        <v>1</v>
      </c>
      <c r="N182" s="212" t="s">
        <v>41</v>
      </c>
      <c r="O182" s="90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5" t="s">
        <v>118</v>
      </c>
      <c r="AT182" s="215" t="s">
        <v>114</v>
      </c>
      <c r="AU182" s="215" t="s">
        <v>81</v>
      </c>
      <c r="AY182" s="16" t="s">
        <v>113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81</v>
      </c>
      <c r="BK182" s="216">
        <f>ROUND(I182*H182,2)</f>
        <v>0</v>
      </c>
      <c r="BL182" s="16" t="s">
        <v>118</v>
      </c>
      <c r="BM182" s="215" t="s">
        <v>238</v>
      </c>
    </row>
    <row r="183" s="11" customFormat="1" ht="25.92" customHeight="1">
      <c r="A183" s="11"/>
      <c r="B183" s="189"/>
      <c r="C183" s="190"/>
      <c r="D183" s="191" t="s">
        <v>75</v>
      </c>
      <c r="E183" s="192" t="s">
        <v>239</v>
      </c>
      <c r="F183" s="192" t="s">
        <v>240</v>
      </c>
      <c r="G183" s="190"/>
      <c r="H183" s="190"/>
      <c r="I183" s="193"/>
      <c r="J183" s="194">
        <f>BK183</f>
        <v>0</v>
      </c>
      <c r="K183" s="190"/>
      <c r="L183" s="195"/>
      <c r="M183" s="196"/>
      <c r="N183" s="197"/>
      <c r="O183" s="197"/>
      <c r="P183" s="198">
        <f>SUM(P184:P185)</f>
        <v>0</v>
      </c>
      <c r="Q183" s="197"/>
      <c r="R183" s="198">
        <f>SUM(R184:R185)</f>
        <v>0</v>
      </c>
      <c r="S183" s="197"/>
      <c r="T183" s="199">
        <f>SUM(T184:T185)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00" t="s">
        <v>81</v>
      </c>
      <c r="AT183" s="201" t="s">
        <v>75</v>
      </c>
      <c r="AU183" s="201" t="s">
        <v>76</v>
      </c>
      <c r="AY183" s="200" t="s">
        <v>113</v>
      </c>
      <c r="BK183" s="202">
        <f>SUM(BK184:BK185)</f>
        <v>0</v>
      </c>
    </row>
    <row r="184" s="2" customFormat="1" ht="76.35" customHeight="1">
      <c r="A184" s="37"/>
      <c r="B184" s="38"/>
      <c r="C184" s="203" t="s">
        <v>241</v>
      </c>
      <c r="D184" s="203" t="s">
        <v>114</v>
      </c>
      <c r="E184" s="204" t="s">
        <v>242</v>
      </c>
      <c r="F184" s="205" t="s">
        <v>243</v>
      </c>
      <c r="G184" s="206" t="s">
        <v>117</v>
      </c>
      <c r="H184" s="207">
        <v>1.2</v>
      </c>
      <c r="I184" s="208"/>
      <c r="J184" s="209">
        <f>ROUND(I184*H184,2)</f>
        <v>0</v>
      </c>
      <c r="K184" s="210"/>
      <c r="L184" s="43"/>
      <c r="M184" s="211" t="s">
        <v>1</v>
      </c>
      <c r="N184" s="212" t="s">
        <v>41</v>
      </c>
      <c r="O184" s="90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5" t="s">
        <v>118</v>
      </c>
      <c r="AT184" s="215" t="s">
        <v>114</v>
      </c>
      <c r="AU184" s="215" t="s">
        <v>81</v>
      </c>
      <c r="AY184" s="16" t="s">
        <v>113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81</v>
      </c>
      <c r="BK184" s="216">
        <f>ROUND(I184*H184,2)</f>
        <v>0</v>
      </c>
      <c r="BL184" s="16" t="s">
        <v>118</v>
      </c>
      <c r="BM184" s="215" t="s">
        <v>244</v>
      </c>
    </row>
    <row r="185" s="2" customFormat="1">
      <c r="A185" s="37"/>
      <c r="B185" s="38"/>
      <c r="C185" s="39"/>
      <c r="D185" s="217" t="s">
        <v>120</v>
      </c>
      <c r="E185" s="39"/>
      <c r="F185" s="218" t="s">
        <v>245</v>
      </c>
      <c r="G185" s="39"/>
      <c r="H185" s="39"/>
      <c r="I185" s="219"/>
      <c r="J185" s="39"/>
      <c r="K185" s="39"/>
      <c r="L185" s="43"/>
      <c r="M185" s="220"/>
      <c r="N185" s="221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120</v>
      </c>
      <c r="AU185" s="16" t="s">
        <v>81</v>
      </c>
    </row>
    <row r="186" s="11" customFormat="1" ht="25.92" customHeight="1">
      <c r="A186" s="11"/>
      <c r="B186" s="189"/>
      <c r="C186" s="190"/>
      <c r="D186" s="191" t="s">
        <v>75</v>
      </c>
      <c r="E186" s="192" t="s">
        <v>246</v>
      </c>
      <c r="F186" s="192" t="s">
        <v>247</v>
      </c>
      <c r="G186" s="190"/>
      <c r="H186" s="190"/>
      <c r="I186" s="193"/>
      <c r="J186" s="194">
        <f>BK186</f>
        <v>0</v>
      </c>
      <c r="K186" s="190"/>
      <c r="L186" s="195"/>
      <c r="M186" s="196"/>
      <c r="N186" s="197"/>
      <c r="O186" s="197"/>
      <c r="P186" s="198">
        <f>SUM(P187:P193)</f>
        <v>0</v>
      </c>
      <c r="Q186" s="197"/>
      <c r="R186" s="198">
        <f>SUM(R187:R193)</f>
        <v>0</v>
      </c>
      <c r="S186" s="197"/>
      <c r="T186" s="199">
        <f>SUM(T187:T193)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0" t="s">
        <v>81</v>
      </c>
      <c r="AT186" s="201" t="s">
        <v>75</v>
      </c>
      <c r="AU186" s="201" t="s">
        <v>76</v>
      </c>
      <c r="AY186" s="200" t="s">
        <v>113</v>
      </c>
      <c r="BK186" s="202">
        <f>SUM(BK187:BK193)</f>
        <v>0</v>
      </c>
    </row>
    <row r="187" s="2" customFormat="1" ht="33" customHeight="1">
      <c r="A187" s="37"/>
      <c r="B187" s="38"/>
      <c r="C187" s="203" t="s">
        <v>248</v>
      </c>
      <c r="D187" s="203" t="s">
        <v>114</v>
      </c>
      <c r="E187" s="204" t="s">
        <v>249</v>
      </c>
      <c r="F187" s="205" t="s">
        <v>250</v>
      </c>
      <c r="G187" s="206" t="s">
        <v>159</v>
      </c>
      <c r="H187" s="207">
        <v>1.4410000000000001</v>
      </c>
      <c r="I187" s="208"/>
      <c r="J187" s="209">
        <f>ROUND(I187*H187,2)</f>
        <v>0</v>
      </c>
      <c r="K187" s="210"/>
      <c r="L187" s="43"/>
      <c r="M187" s="211" t="s">
        <v>1</v>
      </c>
      <c r="N187" s="212" t="s">
        <v>41</v>
      </c>
      <c r="O187" s="90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5" t="s">
        <v>118</v>
      </c>
      <c r="AT187" s="215" t="s">
        <v>114</v>
      </c>
      <c r="AU187" s="215" t="s">
        <v>81</v>
      </c>
      <c r="AY187" s="16" t="s">
        <v>113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81</v>
      </c>
      <c r="BK187" s="216">
        <f>ROUND(I187*H187,2)</f>
        <v>0</v>
      </c>
      <c r="BL187" s="16" t="s">
        <v>118</v>
      </c>
      <c r="BM187" s="215" t="s">
        <v>251</v>
      </c>
    </row>
    <row r="188" s="2" customFormat="1">
      <c r="A188" s="37"/>
      <c r="B188" s="38"/>
      <c r="C188" s="39"/>
      <c r="D188" s="217" t="s">
        <v>120</v>
      </c>
      <c r="E188" s="39"/>
      <c r="F188" s="218" t="s">
        <v>252</v>
      </c>
      <c r="G188" s="39"/>
      <c r="H188" s="39"/>
      <c r="I188" s="219"/>
      <c r="J188" s="39"/>
      <c r="K188" s="39"/>
      <c r="L188" s="43"/>
      <c r="M188" s="220"/>
      <c r="N188" s="221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120</v>
      </c>
      <c r="AU188" s="16" t="s">
        <v>81</v>
      </c>
    </row>
    <row r="189" s="2" customFormat="1" ht="44.25" customHeight="1">
      <c r="A189" s="37"/>
      <c r="B189" s="38"/>
      <c r="C189" s="203" t="s">
        <v>253</v>
      </c>
      <c r="D189" s="203" t="s">
        <v>114</v>
      </c>
      <c r="E189" s="204" t="s">
        <v>254</v>
      </c>
      <c r="F189" s="205" t="s">
        <v>255</v>
      </c>
      <c r="G189" s="206" t="s">
        <v>159</v>
      </c>
      <c r="H189" s="207">
        <v>12.968999999999999</v>
      </c>
      <c r="I189" s="208"/>
      <c r="J189" s="209">
        <f>ROUND(I189*H189,2)</f>
        <v>0</v>
      </c>
      <c r="K189" s="210"/>
      <c r="L189" s="43"/>
      <c r="M189" s="211" t="s">
        <v>1</v>
      </c>
      <c r="N189" s="212" t="s">
        <v>41</v>
      </c>
      <c r="O189" s="90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5" t="s">
        <v>118</v>
      </c>
      <c r="AT189" s="215" t="s">
        <v>114</v>
      </c>
      <c r="AU189" s="215" t="s">
        <v>81</v>
      </c>
      <c r="AY189" s="16" t="s">
        <v>113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81</v>
      </c>
      <c r="BK189" s="216">
        <f>ROUND(I189*H189,2)</f>
        <v>0</v>
      </c>
      <c r="BL189" s="16" t="s">
        <v>118</v>
      </c>
      <c r="BM189" s="215" t="s">
        <v>256</v>
      </c>
    </row>
    <row r="190" s="2" customFormat="1">
      <c r="A190" s="37"/>
      <c r="B190" s="38"/>
      <c r="C190" s="39"/>
      <c r="D190" s="217" t="s">
        <v>120</v>
      </c>
      <c r="E190" s="39"/>
      <c r="F190" s="218" t="s">
        <v>257</v>
      </c>
      <c r="G190" s="39"/>
      <c r="H190" s="39"/>
      <c r="I190" s="219"/>
      <c r="J190" s="39"/>
      <c r="K190" s="39"/>
      <c r="L190" s="43"/>
      <c r="M190" s="220"/>
      <c r="N190" s="221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120</v>
      </c>
      <c r="AU190" s="16" t="s">
        <v>81</v>
      </c>
    </row>
    <row r="191" s="12" customFormat="1">
      <c r="A191" s="12"/>
      <c r="B191" s="222"/>
      <c r="C191" s="223"/>
      <c r="D191" s="224" t="s">
        <v>122</v>
      </c>
      <c r="E191" s="223"/>
      <c r="F191" s="226" t="s">
        <v>258</v>
      </c>
      <c r="G191" s="223"/>
      <c r="H191" s="227">
        <v>12.968999999999999</v>
      </c>
      <c r="I191" s="228"/>
      <c r="J191" s="223"/>
      <c r="K191" s="223"/>
      <c r="L191" s="229"/>
      <c r="M191" s="230"/>
      <c r="N191" s="231"/>
      <c r="O191" s="231"/>
      <c r="P191" s="231"/>
      <c r="Q191" s="231"/>
      <c r="R191" s="231"/>
      <c r="S191" s="231"/>
      <c r="T191" s="23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3" t="s">
        <v>122</v>
      </c>
      <c r="AU191" s="233" t="s">
        <v>81</v>
      </c>
      <c r="AV191" s="12" t="s">
        <v>83</v>
      </c>
      <c r="AW191" s="12" t="s">
        <v>4</v>
      </c>
      <c r="AX191" s="12" t="s">
        <v>81</v>
      </c>
      <c r="AY191" s="233" t="s">
        <v>113</v>
      </c>
    </row>
    <row r="192" s="2" customFormat="1" ht="44.25" customHeight="1">
      <c r="A192" s="37"/>
      <c r="B192" s="38"/>
      <c r="C192" s="203" t="s">
        <v>259</v>
      </c>
      <c r="D192" s="203" t="s">
        <v>114</v>
      </c>
      <c r="E192" s="204" t="s">
        <v>260</v>
      </c>
      <c r="F192" s="205" t="s">
        <v>261</v>
      </c>
      <c r="G192" s="206" t="s">
        <v>159</v>
      </c>
      <c r="H192" s="207">
        <v>0.74099999999999999</v>
      </c>
      <c r="I192" s="208"/>
      <c r="J192" s="209">
        <f>ROUND(I192*H192,2)</f>
        <v>0</v>
      </c>
      <c r="K192" s="210"/>
      <c r="L192" s="43"/>
      <c r="M192" s="211" t="s">
        <v>1</v>
      </c>
      <c r="N192" s="212" t="s">
        <v>41</v>
      </c>
      <c r="O192" s="90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5" t="s">
        <v>118</v>
      </c>
      <c r="AT192" s="215" t="s">
        <v>114</v>
      </c>
      <c r="AU192" s="215" t="s">
        <v>81</v>
      </c>
      <c r="AY192" s="16" t="s">
        <v>113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81</v>
      </c>
      <c r="BK192" s="216">
        <f>ROUND(I192*H192,2)</f>
        <v>0</v>
      </c>
      <c r="BL192" s="16" t="s">
        <v>118</v>
      </c>
      <c r="BM192" s="215" t="s">
        <v>262</v>
      </c>
    </row>
    <row r="193" s="2" customFormat="1">
      <c r="A193" s="37"/>
      <c r="B193" s="38"/>
      <c r="C193" s="39"/>
      <c r="D193" s="217" t="s">
        <v>120</v>
      </c>
      <c r="E193" s="39"/>
      <c r="F193" s="218" t="s">
        <v>263</v>
      </c>
      <c r="G193" s="39"/>
      <c r="H193" s="39"/>
      <c r="I193" s="219"/>
      <c r="J193" s="39"/>
      <c r="K193" s="39"/>
      <c r="L193" s="43"/>
      <c r="M193" s="220"/>
      <c r="N193" s="221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120</v>
      </c>
      <c r="AU193" s="16" t="s">
        <v>81</v>
      </c>
    </row>
    <row r="194" s="11" customFormat="1" ht="25.92" customHeight="1">
      <c r="A194" s="11"/>
      <c r="B194" s="189"/>
      <c r="C194" s="190"/>
      <c r="D194" s="191" t="s">
        <v>75</v>
      </c>
      <c r="E194" s="192" t="s">
        <v>264</v>
      </c>
      <c r="F194" s="192" t="s">
        <v>265</v>
      </c>
      <c r="G194" s="190"/>
      <c r="H194" s="190"/>
      <c r="I194" s="193"/>
      <c r="J194" s="194">
        <f>BK194</f>
        <v>0</v>
      </c>
      <c r="K194" s="190"/>
      <c r="L194" s="195"/>
      <c r="M194" s="196"/>
      <c r="N194" s="197"/>
      <c r="O194" s="197"/>
      <c r="P194" s="198">
        <f>SUM(P195:P210)</f>
        <v>0</v>
      </c>
      <c r="Q194" s="197"/>
      <c r="R194" s="198">
        <f>SUM(R195:R210)</f>
        <v>0.39043999999999995</v>
      </c>
      <c r="S194" s="197"/>
      <c r="T194" s="199">
        <f>SUM(T195:T210)</f>
        <v>0.56499999999999995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00" t="s">
        <v>83</v>
      </c>
      <c r="AT194" s="201" t="s">
        <v>75</v>
      </c>
      <c r="AU194" s="201" t="s">
        <v>76</v>
      </c>
      <c r="AY194" s="200" t="s">
        <v>113</v>
      </c>
      <c r="BK194" s="202">
        <f>SUM(BK195:BK210)</f>
        <v>0</v>
      </c>
    </row>
    <row r="195" s="2" customFormat="1" ht="21.75" customHeight="1">
      <c r="A195" s="37"/>
      <c r="B195" s="38"/>
      <c r="C195" s="203" t="s">
        <v>266</v>
      </c>
      <c r="D195" s="203" t="s">
        <v>114</v>
      </c>
      <c r="E195" s="204" t="s">
        <v>267</v>
      </c>
      <c r="F195" s="205" t="s">
        <v>268</v>
      </c>
      <c r="G195" s="206" t="s">
        <v>269</v>
      </c>
      <c r="H195" s="207">
        <v>5</v>
      </c>
      <c r="I195" s="208"/>
      <c r="J195" s="209">
        <f>ROUND(I195*H195,2)</f>
        <v>0</v>
      </c>
      <c r="K195" s="210"/>
      <c r="L195" s="43"/>
      <c r="M195" s="211" t="s">
        <v>1</v>
      </c>
      <c r="N195" s="212" t="s">
        <v>41</v>
      </c>
      <c r="O195" s="90"/>
      <c r="P195" s="213">
        <f>O195*H195</f>
        <v>0</v>
      </c>
      <c r="Q195" s="213">
        <v>0.00142</v>
      </c>
      <c r="R195" s="213">
        <f>Q195*H195</f>
        <v>0.0071000000000000004</v>
      </c>
      <c r="S195" s="213">
        <v>0</v>
      </c>
      <c r="T195" s="21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5" t="s">
        <v>206</v>
      </c>
      <c r="AT195" s="215" t="s">
        <v>114</v>
      </c>
      <c r="AU195" s="215" t="s">
        <v>81</v>
      </c>
      <c r="AY195" s="16" t="s">
        <v>113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81</v>
      </c>
      <c r="BK195" s="216">
        <f>ROUND(I195*H195,2)</f>
        <v>0</v>
      </c>
      <c r="BL195" s="16" t="s">
        <v>206</v>
      </c>
      <c r="BM195" s="215" t="s">
        <v>270</v>
      </c>
    </row>
    <row r="196" s="2" customFormat="1">
      <c r="A196" s="37"/>
      <c r="B196" s="38"/>
      <c r="C196" s="39"/>
      <c r="D196" s="217" t="s">
        <v>120</v>
      </c>
      <c r="E196" s="39"/>
      <c r="F196" s="218" t="s">
        <v>271</v>
      </c>
      <c r="G196" s="39"/>
      <c r="H196" s="39"/>
      <c r="I196" s="219"/>
      <c r="J196" s="39"/>
      <c r="K196" s="39"/>
      <c r="L196" s="43"/>
      <c r="M196" s="220"/>
      <c r="N196" s="221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120</v>
      </c>
      <c r="AU196" s="16" t="s">
        <v>81</v>
      </c>
    </row>
    <row r="197" s="2" customFormat="1" ht="21.75" customHeight="1">
      <c r="A197" s="37"/>
      <c r="B197" s="38"/>
      <c r="C197" s="203" t="s">
        <v>272</v>
      </c>
      <c r="D197" s="203" t="s">
        <v>114</v>
      </c>
      <c r="E197" s="204" t="s">
        <v>273</v>
      </c>
      <c r="F197" s="205" t="s">
        <v>274</v>
      </c>
      <c r="G197" s="206" t="s">
        <v>269</v>
      </c>
      <c r="H197" s="207">
        <v>28</v>
      </c>
      <c r="I197" s="208"/>
      <c r="J197" s="209">
        <f>ROUND(I197*H197,2)</f>
        <v>0</v>
      </c>
      <c r="K197" s="210"/>
      <c r="L197" s="43"/>
      <c r="M197" s="211" t="s">
        <v>1</v>
      </c>
      <c r="N197" s="212" t="s">
        <v>41</v>
      </c>
      <c r="O197" s="90"/>
      <c r="P197" s="213">
        <f>O197*H197</f>
        <v>0</v>
      </c>
      <c r="Q197" s="213">
        <v>0.012319999999999999</v>
      </c>
      <c r="R197" s="213">
        <f>Q197*H197</f>
        <v>0.34495999999999999</v>
      </c>
      <c r="S197" s="213">
        <v>0</v>
      </c>
      <c r="T197" s="21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5" t="s">
        <v>206</v>
      </c>
      <c r="AT197" s="215" t="s">
        <v>114</v>
      </c>
      <c r="AU197" s="215" t="s">
        <v>81</v>
      </c>
      <c r="AY197" s="16" t="s">
        <v>113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81</v>
      </c>
      <c r="BK197" s="216">
        <f>ROUND(I197*H197,2)</f>
        <v>0</v>
      </c>
      <c r="BL197" s="16" t="s">
        <v>206</v>
      </c>
      <c r="BM197" s="215" t="s">
        <v>275</v>
      </c>
    </row>
    <row r="198" s="2" customFormat="1" ht="21.75" customHeight="1">
      <c r="A198" s="37"/>
      <c r="B198" s="38"/>
      <c r="C198" s="203" t="s">
        <v>276</v>
      </c>
      <c r="D198" s="203" t="s">
        <v>114</v>
      </c>
      <c r="E198" s="204" t="s">
        <v>277</v>
      </c>
      <c r="F198" s="205" t="s">
        <v>274</v>
      </c>
      <c r="G198" s="206" t="s">
        <v>269</v>
      </c>
      <c r="H198" s="207">
        <v>3</v>
      </c>
      <c r="I198" s="208"/>
      <c r="J198" s="209">
        <f>ROUND(I198*H198,2)</f>
        <v>0</v>
      </c>
      <c r="K198" s="210"/>
      <c r="L198" s="43"/>
      <c r="M198" s="211" t="s">
        <v>1</v>
      </c>
      <c r="N198" s="212" t="s">
        <v>41</v>
      </c>
      <c r="O198" s="90"/>
      <c r="P198" s="213">
        <f>O198*H198</f>
        <v>0</v>
      </c>
      <c r="Q198" s="213">
        <v>0.012319999999999999</v>
      </c>
      <c r="R198" s="213">
        <f>Q198*H198</f>
        <v>0.03696</v>
      </c>
      <c r="S198" s="213">
        <v>0</v>
      </c>
      <c r="T198" s="21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5" t="s">
        <v>206</v>
      </c>
      <c r="AT198" s="215" t="s">
        <v>114</v>
      </c>
      <c r="AU198" s="215" t="s">
        <v>81</v>
      </c>
      <c r="AY198" s="16" t="s">
        <v>113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81</v>
      </c>
      <c r="BK198" s="216">
        <f>ROUND(I198*H198,2)</f>
        <v>0</v>
      </c>
      <c r="BL198" s="16" t="s">
        <v>206</v>
      </c>
      <c r="BM198" s="215" t="s">
        <v>278</v>
      </c>
    </row>
    <row r="199" s="2" customFormat="1">
      <c r="A199" s="37"/>
      <c r="B199" s="38"/>
      <c r="C199" s="39"/>
      <c r="D199" s="217" t="s">
        <v>120</v>
      </c>
      <c r="E199" s="39"/>
      <c r="F199" s="218" t="s">
        <v>279</v>
      </c>
      <c r="G199" s="39"/>
      <c r="H199" s="39"/>
      <c r="I199" s="219"/>
      <c r="J199" s="39"/>
      <c r="K199" s="39"/>
      <c r="L199" s="43"/>
      <c r="M199" s="220"/>
      <c r="N199" s="221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120</v>
      </c>
      <c r="AU199" s="16" t="s">
        <v>81</v>
      </c>
    </row>
    <row r="200" s="2" customFormat="1" ht="21.75" customHeight="1">
      <c r="A200" s="37"/>
      <c r="B200" s="38"/>
      <c r="C200" s="203" t="s">
        <v>280</v>
      </c>
      <c r="D200" s="203" t="s">
        <v>114</v>
      </c>
      <c r="E200" s="204" t="s">
        <v>281</v>
      </c>
      <c r="F200" s="205" t="s">
        <v>282</v>
      </c>
      <c r="G200" s="206" t="s">
        <v>269</v>
      </c>
      <c r="H200" s="207">
        <v>2</v>
      </c>
      <c r="I200" s="208"/>
      <c r="J200" s="209">
        <f>ROUND(I200*H200,2)</f>
        <v>0</v>
      </c>
      <c r="K200" s="210"/>
      <c r="L200" s="43"/>
      <c r="M200" s="211" t="s">
        <v>1</v>
      </c>
      <c r="N200" s="212" t="s">
        <v>41</v>
      </c>
      <c r="O200" s="90"/>
      <c r="P200" s="213">
        <f>O200*H200</f>
        <v>0</v>
      </c>
      <c r="Q200" s="213">
        <v>0.00071000000000000002</v>
      </c>
      <c r="R200" s="213">
        <f>Q200*H200</f>
        <v>0.00142</v>
      </c>
      <c r="S200" s="213">
        <v>0</v>
      </c>
      <c r="T200" s="21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5" t="s">
        <v>206</v>
      </c>
      <c r="AT200" s="215" t="s">
        <v>114</v>
      </c>
      <c r="AU200" s="215" t="s">
        <v>81</v>
      </c>
      <c r="AY200" s="16" t="s">
        <v>113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81</v>
      </c>
      <c r="BK200" s="216">
        <f>ROUND(I200*H200,2)</f>
        <v>0</v>
      </c>
      <c r="BL200" s="16" t="s">
        <v>206</v>
      </c>
      <c r="BM200" s="215" t="s">
        <v>283</v>
      </c>
    </row>
    <row r="201" s="2" customFormat="1">
      <c r="A201" s="37"/>
      <c r="B201" s="38"/>
      <c r="C201" s="39"/>
      <c r="D201" s="217" t="s">
        <v>120</v>
      </c>
      <c r="E201" s="39"/>
      <c r="F201" s="218" t="s">
        <v>284</v>
      </c>
      <c r="G201" s="39"/>
      <c r="H201" s="39"/>
      <c r="I201" s="219"/>
      <c r="J201" s="39"/>
      <c r="K201" s="39"/>
      <c r="L201" s="43"/>
      <c r="M201" s="220"/>
      <c r="N201" s="221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120</v>
      </c>
      <c r="AU201" s="16" t="s">
        <v>81</v>
      </c>
    </row>
    <row r="202" s="2" customFormat="1" ht="24.15" customHeight="1">
      <c r="A202" s="37"/>
      <c r="B202" s="38"/>
      <c r="C202" s="203" t="s">
        <v>285</v>
      </c>
      <c r="D202" s="203" t="s">
        <v>114</v>
      </c>
      <c r="E202" s="204" t="s">
        <v>286</v>
      </c>
      <c r="F202" s="205" t="s">
        <v>287</v>
      </c>
      <c r="G202" s="206" t="s">
        <v>269</v>
      </c>
      <c r="H202" s="207">
        <v>7</v>
      </c>
      <c r="I202" s="208"/>
      <c r="J202" s="209">
        <f>ROUND(I202*H202,2)</f>
        <v>0</v>
      </c>
      <c r="K202" s="210"/>
      <c r="L202" s="43"/>
      <c r="M202" s="211" t="s">
        <v>1</v>
      </c>
      <c r="N202" s="212" t="s">
        <v>41</v>
      </c>
      <c r="O202" s="90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5" t="s">
        <v>206</v>
      </c>
      <c r="AT202" s="215" t="s">
        <v>114</v>
      </c>
      <c r="AU202" s="215" t="s">
        <v>81</v>
      </c>
      <c r="AY202" s="16" t="s">
        <v>113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81</v>
      </c>
      <c r="BK202" s="216">
        <f>ROUND(I202*H202,2)</f>
        <v>0</v>
      </c>
      <c r="BL202" s="16" t="s">
        <v>206</v>
      </c>
      <c r="BM202" s="215" t="s">
        <v>288</v>
      </c>
    </row>
    <row r="203" s="2" customFormat="1">
      <c r="A203" s="37"/>
      <c r="B203" s="38"/>
      <c r="C203" s="39"/>
      <c r="D203" s="217" t="s">
        <v>120</v>
      </c>
      <c r="E203" s="39"/>
      <c r="F203" s="218" t="s">
        <v>289</v>
      </c>
      <c r="G203" s="39"/>
      <c r="H203" s="39"/>
      <c r="I203" s="219"/>
      <c r="J203" s="39"/>
      <c r="K203" s="39"/>
      <c r="L203" s="43"/>
      <c r="M203" s="220"/>
      <c r="N203" s="221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120</v>
      </c>
      <c r="AU203" s="16" t="s">
        <v>81</v>
      </c>
    </row>
    <row r="204" s="2" customFormat="1" ht="24.15" customHeight="1">
      <c r="A204" s="37"/>
      <c r="B204" s="38"/>
      <c r="C204" s="203" t="s">
        <v>290</v>
      </c>
      <c r="D204" s="203" t="s">
        <v>114</v>
      </c>
      <c r="E204" s="204" t="s">
        <v>291</v>
      </c>
      <c r="F204" s="205" t="s">
        <v>292</v>
      </c>
      <c r="G204" s="206" t="s">
        <v>269</v>
      </c>
      <c r="H204" s="207">
        <v>30.100000000000001</v>
      </c>
      <c r="I204" s="208"/>
      <c r="J204" s="209">
        <f>ROUND(I204*H204,2)</f>
        <v>0</v>
      </c>
      <c r="K204" s="210"/>
      <c r="L204" s="43"/>
      <c r="M204" s="211" t="s">
        <v>1</v>
      </c>
      <c r="N204" s="212" t="s">
        <v>41</v>
      </c>
      <c r="O204" s="90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5" t="s">
        <v>206</v>
      </c>
      <c r="AT204" s="215" t="s">
        <v>114</v>
      </c>
      <c r="AU204" s="215" t="s">
        <v>81</v>
      </c>
      <c r="AY204" s="16" t="s">
        <v>113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81</v>
      </c>
      <c r="BK204" s="216">
        <f>ROUND(I204*H204,2)</f>
        <v>0</v>
      </c>
      <c r="BL204" s="16" t="s">
        <v>206</v>
      </c>
      <c r="BM204" s="215" t="s">
        <v>293</v>
      </c>
    </row>
    <row r="205" s="2" customFormat="1">
      <c r="A205" s="37"/>
      <c r="B205" s="38"/>
      <c r="C205" s="39"/>
      <c r="D205" s="217" t="s">
        <v>120</v>
      </c>
      <c r="E205" s="39"/>
      <c r="F205" s="218" t="s">
        <v>294</v>
      </c>
      <c r="G205" s="39"/>
      <c r="H205" s="39"/>
      <c r="I205" s="219"/>
      <c r="J205" s="39"/>
      <c r="K205" s="39"/>
      <c r="L205" s="43"/>
      <c r="M205" s="220"/>
      <c r="N205" s="221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120</v>
      </c>
      <c r="AU205" s="16" t="s">
        <v>81</v>
      </c>
    </row>
    <row r="206" s="2" customFormat="1" ht="16.5" customHeight="1">
      <c r="A206" s="37"/>
      <c r="B206" s="38"/>
      <c r="C206" s="203" t="s">
        <v>295</v>
      </c>
      <c r="D206" s="203" t="s">
        <v>114</v>
      </c>
      <c r="E206" s="204" t="s">
        <v>296</v>
      </c>
      <c r="F206" s="205" t="s">
        <v>297</v>
      </c>
      <c r="G206" s="206" t="s">
        <v>237</v>
      </c>
      <c r="H206" s="207">
        <v>1</v>
      </c>
      <c r="I206" s="208"/>
      <c r="J206" s="209">
        <f>ROUND(I206*H206,2)</f>
        <v>0</v>
      </c>
      <c r="K206" s="210"/>
      <c r="L206" s="43"/>
      <c r="M206" s="211" t="s">
        <v>1</v>
      </c>
      <c r="N206" s="212" t="s">
        <v>41</v>
      </c>
      <c r="O206" s="90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5" t="s">
        <v>206</v>
      </c>
      <c r="AT206" s="215" t="s">
        <v>114</v>
      </c>
      <c r="AU206" s="215" t="s">
        <v>81</v>
      </c>
      <c r="AY206" s="16" t="s">
        <v>113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81</v>
      </c>
      <c r="BK206" s="216">
        <f>ROUND(I206*H206,2)</f>
        <v>0</v>
      </c>
      <c r="BL206" s="16" t="s">
        <v>206</v>
      </c>
      <c r="BM206" s="215" t="s">
        <v>298</v>
      </c>
    </row>
    <row r="207" s="2" customFormat="1" ht="24.15" customHeight="1">
      <c r="A207" s="37"/>
      <c r="B207" s="38"/>
      <c r="C207" s="203" t="s">
        <v>299</v>
      </c>
      <c r="D207" s="203" t="s">
        <v>114</v>
      </c>
      <c r="E207" s="204" t="s">
        <v>300</v>
      </c>
      <c r="F207" s="205" t="s">
        <v>301</v>
      </c>
      <c r="G207" s="206" t="s">
        <v>237</v>
      </c>
      <c r="H207" s="207">
        <v>7</v>
      </c>
      <c r="I207" s="208"/>
      <c r="J207" s="209">
        <f>ROUND(I207*H207,2)</f>
        <v>0</v>
      </c>
      <c r="K207" s="210"/>
      <c r="L207" s="43"/>
      <c r="M207" s="211" t="s">
        <v>1</v>
      </c>
      <c r="N207" s="212" t="s">
        <v>41</v>
      </c>
      <c r="O207" s="90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5" t="s">
        <v>206</v>
      </c>
      <c r="AT207" s="215" t="s">
        <v>114</v>
      </c>
      <c r="AU207" s="215" t="s">
        <v>81</v>
      </c>
      <c r="AY207" s="16" t="s">
        <v>113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81</v>
      </c>
      <c r="BK207" s="216">
        <f>ROUND(I207*H207,2)</f>
        <v>0</v>
      </c>
      <c r="BL207" s="16" t="s">
        <v>206</v>
      </c>
      <c r="BM207" s="215" t="s">
        <v>302</v>
      </c>
    </row>
    <row r="208" s="2" customFormat="1" ht="16.5" customHeight="1">
      <c r="A208" s="37"/>
      <c r="B208" s="38"/>
      <c r="C208" s="203" t="s">
        <v>303</v>
      </c>
      <c r="D208" s="203" t="s">
        <v>114</v>
      </c>
      <c r="E208" s="204" t="s">
        <v>304</v>
      </c>
      <c r="F208" s="205" t="s">
        <v>305</v>
      </c>
      <c r="G208" s="206" t="s">
        <v>237</v>
      </c>
      <c r="H208" s="207">
        <v>1</v>
      </c>
      <c r="I208" s="208"/>
      <c r="J208" s="209">
        <f>ROUND(I208*H208,2)</f>
        <v>0</v>
      </c>
      <c r="K208" s="210"/>
      <c r="L208" s="43"/>
      <c r="M208" s="211" t="s">
        <v>1</v>
      </c>
      <c r="N208" s="212" t="s">
        <v>41</v>
      </c>
      <c r="O208" s="90"/>
      <c r="P208" s="213">
        <f>O208*H208</f>
        <v>0</v>
      </c>
      <c r="Q208" s="213">
        <v>0</v>
      </c>
      <c r="R208" s="213">
        <f>Q208*H208</f>
        <v>0</v>
      </c>
      <c r="S208" s="213">
        <v>0.56499999999999995</v>
      </c>
      <c r="T208" s="214">
        <f>S208*H208</f>
        <v>0.56499999999999995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5" t="s">
        <v>206</v>
      </c>
      <c r="AT208" s="215" t="s">
        <v>114</v>
      </c>
      <c r="AU208" s="215" t="s">
        <v>81</v>
      </c>
      <c r="AY208" s="16" t="s">
        <v>113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81</v>
      </c>
      <c r="BK208" s="216">
        <f>ROUND(I208*H208,2)</f>
        <v>0</v>
      </c>
      <c r="BL208" s="16" t="s">
        <v>206</v>
      </c>
      <c r="BM208" s="215" t="s">
        <v>306</v>
      </c>
    </row>
    <row r="209" s="2" customFormat="1" ht="37.8" customHeight="1">
      <c r="A209" s="37"/>
      <c r="B209" s="38"/>
      <c r="C209" s="203" t="s">
        <v>307</v>
      </c>
      <c r="D209" s="203" t="s">
        <v>114</v>
      </c>
      <c r="E209" s="204" t="s">
        <v>308</v>
      </c>
      <c r="F209" s="205" t="s">
        <v>309</v>
      </c>
      <c r="G209" s="206" t="s">
        <v>310</v>
      </c>
      <c r="H209" s="266"/>
      <c r="I209" s="208"/>
      <c r="J209" s="209">
        <f>ROUND(I209*H209,2)</f>
        <v>0</v>
      </c>
      <c r="K209" s="210"/>
      <c r="L209" s="43"/>
      <c r="M209" s="211" t="s">
        <v>1</v>
      </c>
      <c r="N209" s="212" t="s">
        <v>41</v>
      </c>
      <c r="O209" s="90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5" t="s">
        <v>206</v>
      </c>
      <c r="AT209" s="215" t="s">
        <v>114</v>
      </c>
      <c r="AU209" s="215" t="s">
        <v>81</v>
      </c>
      <c r="AY209" s="16" t="s">
        <v>113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81</v>
      </c>
      <c r="BK209" s="216">
        <f>ROUND(I209*H209,2)</f>
        <v>0</v>
      </c>
      <c r="BL209" s="16" t="s">
        <v>206</v>
      </c>
      <c r="BM209" s="215" t="s">
        <v>311</v>
      </c>
    </row>
    <row r="210" s="2" customFormat="1">
      <c r="A210" s="37"/>
      <c r="B210" s="38"/>
      <c r="C210" s="39"/>
      <c r="D210" s="217" t="s">
        <v>120</v>
      </c>
      <c r="E210" s="39"/>
      <c r="F210" s="218" t="s">
        <v>312</v>
      </c>
      <c r="G210" s="39"/>
      <c r="H210" s="39"/>
      <c r="I210" s="219"/>
      <c r="J210" s="39"/>
      <c r="K210" s="39"/>
      <c r="L210" s="43"/>
      <c r="M210" s="220"/>
      <c r="N210" s="221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120</v>
      </c>
      <c r="AU210" s="16" t="s">
        <v>81</v>
      </c>
    </row>
    <row r="211" s="11" customFormat="1" ht="25.92" customHeight="1">
      <c r="A211" s="11"/>
      <c r="B211" s="189"/>
      <c r="C211" s="190"/>
      <c r="D211" s="191" t="s">
        <v>75</v>
      </c>
      <c r="E211" s="192" t="s">
        <v>313</v>
      </c>
      <c r="F211" s="192" t="s">
        <v>314</v>
      </c>
      <c r="G211" s="190"/>
      <c r="H211" s="190"/>
      <c r="I211" s="193"/>
      <c r="J211" s="194">
        <f>BK211</f>
        <v>0</v>
      </c>
      <c r="K211" s="190"/>
      <c r="L211" s="195"/>
      <c r="M211" s="196"/>
      <c r="N211" s="197"/>
      <c r="O211" s="197"/>
      <c r="P211" s="198">
        <f>SUM(P212:P221)</f>
        <v>0</v>
      </c>
      <c r="Q211" s="197"/>
      <c r="R211" s="198">
        <f>SUM(R212:R221)</f>
        <v>0.1942815</v>
      </c>
      <c r="S211" s="197"/>
      <c r="T211" s="199">
        <f>SUM(T212:T221)</f>
        <v>0.69999999999999996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00" t="s">
        <v>83</v>
      </c>
      <c r="AT211" s="201" t="s">
        <v>75</v>
      </c>
      <c r="AU211" s="201" t="s">
        <v>76</v>
      </c>
      <c r="AY211" s="200" t="s">
        <v>113</v>
      </c>
      <c r="BK211" s="202">
        <f>SUM(BK212:BK221)</f>
        <v>0</v>
      </c>
    </row>
    <row r="212" s="2" customFormat="1" ht="16.5" customHeight="1">
      <c r="A212" s="37"/>
      <c r="B212" s="38"/>
      <c r="C212" s="203" t="s">
        <v>315</v>
      </c>
      <c r="D212" s="203" t="s">
        <v>114</v>
      </c>
      <c r="E212" s="204" t="s">
        <v>316</v>
      </c>
      <c r="F212" s="205" t="s">
        <v>317</v>
      </c>
      <c r="G212" s="206" t="s">
        <v>237</v>
      </c>
      <c r="H212" s="207">
        <v>1</v>
      </c>
      <c r="I212" s="208"/>
      <c r="J212" s="209">
        <f>ROUND(I212*H212,2)</f>
        <v>0</v>
      </c>
      <c r="K212" s="210"/>
      <c r="L212" s="43"/>
      <c r="M212" s="211" t="s">
        <v>1</v>
      </c>
      <c r="N212" s="212" t="s">
        <v>41</v>
      </c>
      <c r="O212" s="90"/>
      <c r="P212" s="213">
        <f>O212*H212</f>
        <v>0</v>
      </c>
      <c r="Q212" s="213">
        <v>0</v>
      </c>
      <c r="R212" s="213">
        <f>Q212*H212</f>
        <v>0</v>
      </c>
      <c r="S212" s="213">
        <v>0.5</v>
      </c>
      <c r="T212" s="214">
        <f>S212*H212</f>
        <v>0.5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5" t="s">
        <v>206</v>
      </c>
      <c r="AT212" s="215" t="s">
        <v>114</v>
      </c>
      <c r="AU212" s="215" t="s">
        <v>81</v>
      </c>
      <c r="AY212" s="16" t="s">
        <v>113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6" t="s">
        <v>81</v>
      </c>
      <c r="BK212" s="216">
        <f>ROUND(I212*H212,2)</f>
        <v>0</v>
      </c>
      <c r="BL212" s="16" t="s">
        <v>206</v>
      </c>
      <c r="BM212" s="215" t="s">
        <v>318</v>
      </c>
    </row>
    <row r="213" s="2" customFormat="1" ht="21.75" customHeight="1">
      <c r="A213" s="37"/>
      <c r="B213" s="38"/>
      <c r="C213" s="203" t="s">
        <v>319</v>
      </c>
      <c r="D213" s="203" t="s">
        <v>114</v>
      </c>
      <c r="E213" s="204" t="s">
        <v>320</v>
      </c>
      <c r="F213" s="205" t="s">
        <v>321</v>
      </c>
      <c r="G213" s="206" t="s">
        <v>237</v>
      </c>
      <c r="H213" s="207">
        <v>1</v>
      </c>
      <c r="I213" s="208"/>
      <c r="J213" s="209">
        <f>ROUND(I213*H213,2)</f>
        <v>0</v>
      </c>
      <c r="K213" s="210"/>
      <c r="L213" s="43"/>
      <c r="M213" s="211" t="s">
        <v>1</v>
      </c>
      <c r="N213" s="212" t="s">
        <v>41</v>
      </c>
      <c r="O213" s="90"/>
      <c r="P213" s="213">
        <f>O213*H213</f>
        <v>0</v>
      </c>
      <c r="Q213" s="213">
        <v>0</v>
      </c>
      <c r="R213" s="213">
        <f>Q213*H213</f>
        <v>0</v>
      </c>
      <c r="S213" s="213">
        <v>0.20000000000000001</v>
      </c>
      <c r="T213" s="214">
        <f>S213*H213</f>
        <v>0.20000000000000001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5" t="s">
        <v>206</v>
      </c>
      <c r="AT213" s="215" t="s">
        <v>114</v>
      </c>
      <c r="AU213" s="215" t="s">
        <v>81</v>
      </c>
      <c r="AY213" s="16" t="s">
        <v>113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81</v>
      </c>
      <c r="BK213" s="216">
        <f>ROUND(I213*H213,2)</f>
        <v>0</v>
      </c>
      <c r="BL213" s="16" t="s">
        <v>206</v>
      </c>
      <c r="BM213" s="215" t="s">
        <v>322</v>
      </c>
    </row>
    <row r="214" s="2" customFormat="1" ht="44.25" customHeight="1">
      <c r="A214" s="37"/>
      <c r="B214" s="38"/>
      <c r="C214" s="203" t="s">
        <v>212</v>
      </c>
      <c r="D214" s="203" t="s">
        <v>114</v>
      </c>
      <c r="E214" s="204" t="s">
        <v>323</v>
      </c>
      <c r="F214" s="205" t="s">
        <v>324</v>
      </c>
      <c r="G214" s="206" t="s">
        <v>117</v>
      </c>
      <c r="H214" s="207">
        <v>5.8499999999999996</v>
      </c>
      <c r="I214" s="208"/>
      <c r="J214" s="209">
        <f>ROUND(I214*H214,2)</f>
        <v>0</v>
      </c>
      <c r="K214" s="210"/>
      <c r="L214" s="43"/>
      <c r="M214" s="211" t="s">
        <v>1</v>
      </c>
      <c r="N214" s="212" t="s">
        <v>41</v>
      </c>
      <c r="O214" s="90"/>
      <c r="P214" s="213">
        <f>O214*H214</f>
        <v>0</v>
      </c>
      <c r="Q214" s="213">
        <v>0.01255</v>
      </c>
      <c r="R214" s="213">
        <f>Q214*H214</f>
        <v>0.073417499999999997</v>
      </c>
      <c r="S214" s="213">
        <v>0</v>
      </c>
      <c r="T214" s="21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5" t="s">
        <v>206</v>
      </c>
      <c r="AT214" s="215" t="s">
        <v>114</v>
      </c>
      <c r="AU214" s="215" t="s">
        <v>81</v>
      </c>
      <c r="AY214" s="16" t="s">
        <v>113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81</v>
      </c>
      <c r="BK214" s="216">
        <f>ROUND(I214*H214,2)</f>
        <v>0</v>
      </c>
      <c r="BL214" s="16" t="s">
        <v>206</v>
      </c>
      <c r="BM214" s="215" t="s">
        <v>325</v>
      </c>
    </row>
    <row r="215" s="2" customFormat="1">
      <c r="A215" s="37"/>
      <c r="B215" s="38"/>
      <c r="C215" s="39"/>
      <c r="D215" s="217" t="s">
        <v>120</v>
      </c>
      <c r="E215" s="39"/>
      <c r="F215" s="218" t="s">
        <v>326</v>
      </c>
      <c r="G215" s="39"/>
      <c r="H215" s="39"/>
      <c r="I215" s="219"/>
      <c r="J215" s="39"/>
      <c r="K215" s="39"/>
      <c r="L215" s="43"/>
      <c r="M215" s="220"/>
      <c r="N215" s="221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120</v>
      </c>
      <c r="AU215" s="16" t="s">
        <v>81</v>
      </c>
    </row>
    <row r="216" s="12" customFormat="1">
      <c r="A216" s="12"/>
      <c r="B216" s="222"/>
      <c r="C216" s="223"/>
      <c r="D216" s="224" t="s">
        <v>122</v>
      </c>
      <c r="E216" s="225" t="s">
        <v>1</v>
      </c>
      <c r="F216" s="226" t="s">
        <v>327</v>
      </c>
      <c r="G216" s="223"/>
      <c r="H216" s="227">
        <v>5.8499999999999996</v>
      </c>
      <c r="I216" s="228"/>
      <c r="J216" s="223"/>
      <c r="K216" s="223"/>
      <c r="L216" s="229"/>
      <c r="M216" s="230"/>
      <c r="N216" s="231"/>
      <c r="O216" s="231"/>
      <c r="P216" s="231"/>
      <c r="Q216" s="231"/>
      <c r="R216" s="231"/>
      <c r="S216" s="231"/>
      <c r="T216" s="23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3" t="s">
        <v>122</v>
      </c>
      <c r="AU216" s="233" t="s">
        <v>81</v>
      </c>
      <c r="AV216" s="12" t="s">
        <v>83</v>
      </c>
      <c r="AW216" s="12" t="s">
        <v>32</v>
      </c>
      <c r="AX216" s="12" t="s">
        <v>76</v>
      </c>
      <c r="AY216" s="233" t="s">
        <v>113</v>
      </c>
    </row>
    <row r="217" s="2" customFormat="1" ht="49.05" customHeight="1">
      <c r="A217" s="37"/>
      <c r="B217" s="38"/>
      <c r="C217" s="203" t="s">
        <v>328</v>
      </c>
      <c r="D217" s="203" t="s">
        <v>114</v>
      </c>
      <c r="E217" s="204" t="s">
        <v>329</v>
      </c>
      <c r="F217" s="205" t="s">
        <v>330</v>
      </c>
      <c r="G217" s="206" t="s">
        <v>117</v>
      </c>
      <c r="H217" s="207">
        <v>9.5999999999999996</v>
      </c>
      <c r="I217" s="208"/>
      <c r="J217" s="209">
        <f>ROUND(I217*H217,2)</f>
        <v>0</v>
      </c>
      <c r="K217" s="210"/>
      <c r="L217" s="43"/>
      <c r="M217" s="211" t="s">
        <v>1</v>
      </c>
      <c r="N217" s="212" t="s">
        <v>41</v>
      </c>
      <c r="O217" s="90"/>
      <c r="P217" s="213">
        <f>O217*H217</f>
        <v>0</v>
      </c>
      <c r="Q217" s="213">
        <v>0.012590000000000001</v>
      </c>
      <c r="R217" s="213">
        <f>Q217*H217</f>
        <v>0.120864</v>
      </c>
      <c r="S217" s="213">
        <v>0</v>
      </c>
      <c r="T217" s="21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5" t="s">
        <v>206</v>
      </c>
      <c r="AT217" s="215" t="s">
        <v>114</v>
      </c>
      <c r="AU217" s="215" t="s">
        <v>81</v>
      </c>
      <c r="AY217" s="16" t="s">
        <v>113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81</v>
      </c>
      <c r="BK217" s="216">
        <f>ROUND(I217*H217,2)</f>
        <v>0</v>
      </c>
      <c r="BL217" s="16" t="s">
        <v>206</v>
      </c>
      <c r="BM217" s="215" t="s">
        <v>331</v>
      </c>
    </row>
    <row r="218" s="2" customFormat="1">
      <c r="A218" s="37"/>
      <c r="B218" s="38"/>
      <c r="C218" s="39"/>
      <c r="D218" s="217" t="s">
        <v>120</v>
      </c>
      <c r="E218" s="39"/>
      <c r="F218" s="218" t="s">
        <v>332</v>
      </c>
      <c r="G218" s="39"/>
      <c r="H218" s="39"/>
      <c r="I218" s="219"/>
      <c r="J218" s="39"/>
      <c r="K218" s="39"/>
      <c r="L218" s="43"/>
      <c r="M218" s="220"/>
      <c r="N218" s="221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120</v>
      </c>
      <c r="AU218" s="16" t="s">
        <v>81</v>
      </c>
    </row>
    <row r="219" s="12" customFormat="1">
      <c r="A219" s="12"/>
      <c r="B219" s="222"/>
      <c r="C219" s="223"/>
      <c r="D219" s="224" t="s">
        <v>122</v>
      </c>
      <c r="E219" s="225" t="s">
        <v>1</v>
      </c>
      <c r="F219" s="226" t="s">
        <v>333</v>
      </c>
      <c r="G219" s="223"/>
      <c r="H219" s="227">
        <v>9.5999999999999996</v>
      </c>
      <c r="I219" s="228"/>
      <c r="J219" s="223"/>
      <c r="K219" s="223"/>
      <c r="L219" s="229"/>
      <c r="M219" s="230"/>
      <c r="N219" s="231"/>
      <c r="O219" s="231"/>
      <c r="P219" s="231"/>
      <c r="Q219" s="231"/>
      <c r="R219" s="231"/>
      <c r="S219" s="231"/>
      <c r="T219" s="23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3" t="s">
        <v>122</v>
      </c>
      <c r="AU219" s="233" t="s">
        <v>81</v>
      </c>
      <c r="AV219" s="12" t="s">
        <v>83</v>
      </c>
      <c r="AW219" s="12" t="s">
        <v>32</v>
      </c>
      <c r="AX219" s="12" t="s">
        <v>76</v>
      </c>
      <c r="AY219" s="233" t="s">
        <v>113</v>
      </c>
    </row>
    <row r="220" s="2" customFormat="1" ht="44.25" customHeight="1">
      <c r="A220" s="37"/>
      <c r="B220" s="38"/>
      <c r="C220" s="203" t="s">
        <v>334</v>
      </c>
      <c r="D220" s="203" t="s">
        <v>114</v>
      </c>
      <c r="E220" s="204" t="s">
        <v>335</v>
      </c>
      <c r="F220" s="205" t="s">
        <v>336</v>
      </c>
      <c r="G220" s="206" t="s">
        <v>310</v>
      </c>
      <c r="H220" s="266"/>
      <c r="I220" s="208"/>
      <c r="J220" s="209">
        <f>ROUND(I220*H220,2)</f>
        <v>0</v>
      </c>
      <c r="K220" s="210"/>
      <c r="L220" s="43"/>
      <c r="M220" s="211" t="s">
        <v>1</v>
      </c>
      <c r="N220" s="212" t="s">
        <v>41</v>
      </c>
      <c r="O220" s="90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5" t="s">
        <v>206</v>
      </c>
      <c r="AT220" s="215" t="s">
        <v>114</v>
      </c>
      <c r="AU220" s="215" t="s">
        <v>81</v>
      </c>
      <c r="AY220" s="16" t="s">
        <v>113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81</v>
      </c>
      <c r="BK220" s="216">
        <f>ROUND(I220*H220,2)</f>
        <v>0</v>
      </c>
      <c r="BL220" s="16" t="s">
        <v>206</v>
      </c>
      <c r="BM220" s="215" t="s">
        <v>337</v>
      </c>
    </row>
    <row r="221" s="2" customFormat="1">
      <c r="A221" s="37"/>
      <c r="B221" s="38"/>
      <c r="C221" s="39"/>
      <c r="D221" s="217" t="s">
        <v>120</v>
      </c>
      <c r="E221" s="39"/>
      <c r="F221" s="218" t="s">
        <v>338</v>
      </c>
      <c r="G221" s="39"/>
      <c r="H221" s="39"/>
      <c r="I221" s="219"/>
      <c r="J221" s="39"/>
      <c r="K221" s="39"/>
      <c r="L221" s="43"/>
      <c r="M221" s="267"/>
      <c r="N221" s="268"/>
      <c r="O221" s="269"/>
      <c r="P221" s="269"/>
      <c r="Q221" s="269"/>
      <c r="R221" s="269"/>
      <c r="S221" s="269"/>
      <c r="T221" s="270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120</v>
      </c>
      <c r="AU221" s="16" t="s">
        <v>81</v>
      </c>
    </row>
    <row r="222" s="2" customFormat="1" ht="6.96" customHeight="1">
      <c r="A222" s="37"/>
      <c r="B222" s="65"/>
      <c r="C222" s="66"/>
      <c r="D222" s="66"/>
      <c r="E222" s="66"/>
      <c r="F222" s="66"/>
      <c r="G222" s="66"/>
      <c r="H222" s="66"/>
      <c r="I222" s="66"/>
      <c r="J222" s="66"/>
      <c r="K222" s="66"/>
      <c r="L222" s="43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MT68h18wNp/xGwKHX58DvO0BzyFf/FkcsL1yXLwc+RIm8oEwkKr3b7L5U/RrF7Gwndv/CijV2J6XWfQhH/AJYQ==" hashValue="0p8+6SCmy2vCxZd443cUZoA+0NdoNGZRCU7D0pkQqpbayUAOaNMzyPGVdec6SJHQIRFq1SXtE5Nh9n/xPZW4gQ==" algorithmName="SHA-512" password="CC35"/>
  <autoFilter ref="C120:K221"/>
  <mergeCells count="6">
    <mergeCell ref="E7:H7"/>
    <mergeCell ref="E16:H16"/>
    <mergeCell ref="E25:H25"/>
    <mergeCell ref="E85:H85"/>
    <mergeCell ref="E113:H113"/>
    <mergeCell ref="L2:V2"/>
  </mergeCells>
  <hyperlinks>
    <hyperlink ref="F124" r:id="rId1" display="https://podminky.urs.cz/item/CS_URS_2022_01/121112003"/>
    <hyperlink ref="F127" r:id="rId2" display="https://podminky.urs.cz/item/CS_URS_2022_01/132212221"/>
    <hyperlink ref="F132" r:id="rId3" display="https://podminky.urs.cz/item/CS_URS_2022_01/132312221"/>
    <hyperlink ref="F136" r:id="rId4" display="https://podminky.urs.cz/item/CS_URS_2022_01/151101102"/>
    <hyperlink ref="F140" r:id="rId5" display="https://podminky.urs.cz/item/CS_URS_2022_01/151101112"/>
    <hyperlink ref="F142" r:id="rId6" display="https://podminky.urs.cz/item/CS_URS_2022_01/174111101"/>
    <hyperlink ref="F148" r:id="rId7" display="https://podminky.urs.cz/item/CS_URS_2022_01/175111101"/>
    <hyperlink ref="F153" r:id="rId8" display="https://podminky.urs.cz/item/CS_URS_2022_01/162751117"/>
    <hyperlink ref="F156" r:id="rId9" display="https://podminky.urs.cz/item/CS_URS_2022_01/171251201"/>
    <hyperlink ref="F158" r:id="rId10" display="https://podminky.urs.cz/item/CS_URS_2022_01/171201231"/>
    <hyperlink ref="F161" r:id="rId11" display="https://podminky.urs.cz/item/CS_URS_2022_01/181311103"/>
    <hyperlink ref="F164" r:id="rId12" display="https://podminky.urs.cz/item/CS_URS_2022_01/181411121"/>
    <hyperlink ref="F170" r:id="rId13" display="https://podminky.urs.cz/item/CS_URS_2022_01/113106123"/>
    <hyperlink ref="F174" r:id="rId14" display="https://podminky.urs.cz/item/CS_URS_2022_01/451572111"/>
    <hyperlink ref="F178" r:id="rId15" display="https://podminky.urs.cz/item/CS_URS_2022_01/596211110"/>
    <hyperlink ref="F185" r:id="rId16" display="https://podminky.urs.cz/item/CS_URS_2022_01/979051121"/>
    <hyperlink ref="F188" r:id="rId17" display="https://podminky.urs.cz/item/CS_URS_2022_01/997013501"/>
    <hyperlink ref="F190" r:id="rId18" display="https://podminky.urs.cz/item/CS_URS_2022_01/997013509"/>
    <hyperlink ref="F193" r:id="rId19" display="https://podminky.urs.cz/item/CS_URS_2022_01/997013631"/>
    <hyperlink ref="F196" r:id="rId20" display="https://podminky.urs.cz/item/CS_URS_2022_01/721173401"/>
    <hyperlink ref="F199" r:id="rId21" display="https://podminky.urs.cz/item/CS_URS_2022_01/721173403"/>
    <hyperlink ref="F201" r:id="rId22" display="https://podminky.urs.cz/item/CS_URS_2022_01/721174004"/>
    <hyperlink ref="F203" r:id="rId23" display="https://podminky.urs.cz/item/CS_URS_2022_01/721290111"/>
    <hyperlink ref="F205" r:id="rId24" display="https://podminky.urs.cz/item/CS_URS_2022_01/721290112"/>
    <hyperlink ref="F210" r:id="rId25" display="https://podminky.urs.cz/item/CS_URS_2022_01/998721201"/>
    <hyperlink ref="F215" r:id="rId26" display="https://podminky.urs.cz/item/CS_URS_2022_01/763164561"/>
    <hyperlink ref="F218" r:id="rId27" display="https://podminky.urs.cz/item/CS_URS_2022_01/763131451"/>
    <hyperlink ref="F221" r:id="rId28" display="https://podminky.urs.cz/item/CS_URS_2022_01/9987634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Vladka</dc:creator>
  <cp:lastModifiedBy>Vladka</cp:lastModifiedBy>
  <dcterms:created xsi:type="dcterms:W3CDTF">2022-05-06T09:08:17Z</dcterms:created>
  <dcterms:modified xsi:type="dcterms:W3CDTF">2022-05-06T09:08:19Z</dcterms:modified>
</cp:coreProperties>
</file>