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Password="DFA9" lockStructure="1"/>
  <bookViews>
    <workbookView xWindow="0" yWindow="0" windowWidth="28800" windowHeight="12435"/>
  </bookViews>
  <sheets>
    <sheet name="List1" sheetId="1" r:id="rId1"/>
  </sheets>
  <definedNames>
    <definedName name="_xlnm._FilterDatabase" localSheetId="0" hidden="1">List1!#REF!</definedName>
  </definedNames>
  <calcPr calcId="152511"/>
</workbook>
</file>

<file path=xl/calcChain.xml><?xml version="1.0" encoding="utf-8"?>
<calcChain xmlns="http://schemas.openxmlformats.org/spreadsheetml/2006/main">
  <c r="H25" i="1" l="1"/>
  <c r="G25" i="1"/>
  <c r="F25" i="1"/>
  <c r="E25" i="1"/>
  <c r="F15" i="1" l="1"/>
  <c r="F14" i="1"/>
  <c r="F13" i="1"/>
  <c r="F9" i="1"/>
  <c r="G7" i="1"/>
  <c r="F7" i="1"/>
</calcChain>
</file>

<file path=xl/sharedStrings.xml><?xml version="1.0" encoding="utf-8"?>
<sst xmlns="http://schemas.openxmlformats.org/spreadsheetml/2006/main" count="101" uniqueCount="87">
  <si>
    <t>Název projektu</t>
  </si>
  <si>
    <t>Stav rozpracovanosti</t>
  </si>
  <si>
    <t>nerozpracováno</t>
  </si>
  <si>
    <t>zpracovává se PD</t>
  </si>
  <si>
    <t>realizace projektu</t>
  </si>
  <si>
    <t>ZŠ a MŠ F-M, Chlebovice - tělocvična</t>
  </si>
  <si>
    <t>Volnočasový areál ve Frýdku-Místku</t>
  </si>
  <si>
    <t>Rekonstrukce hasičské zbrojnice na ul. Střelniční ve Frýdku-Místku</t>
  </si>
  <si>
    <t>Revitalizace sídliště Riviéra</t>
  </si>
  <si>
    <t>Rekonstrukce Městské knihovny FM - Místek, Hlavní 111</t>
  </si>
  <si>
    <t>Frýdek-Místek - odkanalizování místních částí Chlebovice, Skalice, Zelinkovice a Lysůvky</t>
  </si>
  <si>
    <t>PD zpracována</t>
  </si>
  <si>
    <t>ZŠ a MŠ Skalice 192 - hydroizolace spodní stavby</t>
  </si>
  <si>
    <t>Úprava cyklostezky v oblasti Olešná, ul. Kvapilova</t>
  </si>
  <si>
    <t>2020-2021</t>
  </si>
  <si>
    <t>Splašková kanalizace Lískovec – místní část Gajerovice</t>
  </si>
  <si>
    <t>Výstavba kanalizace v místní části Lískovec - Gajerovice</t>
  </si>
  <si>
    <t>Úprava objektu Radniční 13 na kancelářské prostory</t>
  </si>
  <si>
    <t>Stavební úpravy domu č.p. 1083, ul. Těšínská na sídlo městské policie</t>
  </si>
  <si>
    <t>Pumptrack ve Frýdku-Místku</t>
  </si>
  <si>
    <t>Dům č.p. 799 ul. ČSA - rekonstrukce a opravy vnitřních instalací</t>
  </si>
  <si>
    <t>Dům č.p. 146 a 147, ul. 17. listopadu - rekonstrukce a opravy vnitřních instalací</t>
  </si>
  <si>
    <t>2021-2022</t>
  </si>
  <si>
    <t>2021</t>
  </si>
  <si>
    <t>Celkem</t>
  </si>
  <si>
    <t>2021-2024</t>
  </si>
  <si>
    <t>2023-2024</t>
  </si>
  <si>
    <t>zpracovává se PD na 3 lokality</t>
  </si>
  <si>
    <t>Probíhá výběrové řízení na zhotovitele</t>
  </si>
  <si>
    <t xml:space="preserve">Zateplení obvodového pláště a výměna vnitřní kanalizace
</t>
  </si>
  <si>
    <t>zpracována PD na zateplení, PD na vnitřní instalace se zpracovává</t>
  </si>
  <si>
    <t>PD zpracována, předpokl. zahájení real. v r. 2020</t>
  </si>
  <si>
    <t>zpracována PD</t>
  </si>
  <si>
    <t>PD zpracována, předpokl. real. I. etapy v r. 2020</t>
  </si>
  <si>
    <t>2019-2022</t>
  </si>
  <si>
    <t>Rozšíření centrálního hřbitova  ve Frýdku - I.etapa</t>
  </si>
  <si>
    <t>Rozšíření veřejného pohřebiště o nové plochy včetně návrhu rozmístění nových hrobových míst a infrastruktury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</si>
  <si>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</si>
  <si>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</si>
  <si>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</si>
  <si>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</si>
  <si>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</si>
  <si>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</si>
  <si>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</si>
  <si>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</si>
  <si>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</si>
  <si>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</si>
  <si>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</si>
  <si>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</si>
  <si>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</si>
  <si>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</si>
  <si>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</si>
  <si>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</si>
  <si>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</si>
  <si>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č.</t>
  </si>
  <si>
    <t>Předpokl. termín realizace</t>
  </si>
  <si>
    <t>Předmět investice</t>
  </si>
  <si>
    <t>Předpokl. výše dotace      (v tis. Kč)</t>
  </si>
  <si>
    <t>Vybudování kanalizace v místních částech F-M - Chlebovice, Skalice, Zelinkovice a Lysůvky</t>
  </si>
  <si>
    <t>Vybudování nové tělocvičny při ZŠ Chlebovice</t>
  </si>
  <si>
    <t>Vybudování volnočasového areálu, který bude sloužit pro rekreační a pohybové aktivity s důrazem na možnost využití všech generací obyvatel</t>
  </si>
  <si>
    <t>Rekonstrukce a modernizace hasičské zbrojnice</t>
  </si>
  <si>
    <t>Řešení využití veřejných ploch pro parkování, sport, odpočinek a veřejnou zeleň</t>
  </si>
  <si>
    <t>celková rekonstrukce krovu a střešního pláště, využití půdních prostor s prodloužením výtahu, výměna oken, zateplení obvodového pláště, sanace spodní stavby, nástavba nad jednopodlažní částí – skladu, rekonstrukce přístupové nájezdové rampy, alternativní přístavba venkovního výtahu k navazujícímu objektu č.p.112, rekonstrukce přilehlých zpevněných ploch, interiéry, „systém elektronické evidence knih</t>
  </si>
  <si>
    <t>Provedení hydroizolace obvodového zdiva spodní stavby vč. anglických dvorků, oprava venkovní a vnitřní ležaté kanalizace vč. dopojení na svislou dešťovou kanalizaci a osazení lapačů střešních splavenin</t>
  </si>
  <si>
    <t>Přeložení části cyklostezky  do nové trasy</t>
  </si>
  <si>
    <t>Rekonstrukce nebyt. objektu Radniční č.p. 13, vytvoření kancelářských prostor pro 33 zaměstnanců</t>
  </si>
  <si>
    <t>Pumptracková dráha s 2 okruhy vzájemně propojenými; určeno pro všechny věkové kategorie, s použitím kol typu MTB, BMX, skateboardů, longboardů, koloběžek a bruslí</t>
  </si>
  <si>
    <t>Kompletní rekonstrukce vnitřních instalací vč. rekonstrukce byt. jader a obnovu kuchyní</t>
  </si>
  <si>
    <t>2023-2025</t>
  </si>
  <si>
    <t>Modernizace varovného a informačního systému ochrany SMFM včetně digitálního povodňového plánu města a ORP F-M</t>
  </si>
  <si>
    <t>Modernizace varovného a informačního systému ochrany SMFM včetně digitálního povodňového plánu města</t>
  </si>
  <si>
    <t>Objem zakázky     (v tis. Kč)</t>
  </si>
  <si>
    <t>Z toho alokováno v rozpočtu 2020</t>
  </si>
  <si>
    <t>Výměna nevyhovujících vnitřních rozvodů elektroinstalace, vody a kanalizace, nové odvětrání soc. zařízení a kuchyní, výměna rozvodů požární vody, nové rozvody STA, domácí telefon a zvonkové tablo</t>
  </si>
  <si>
    <t>dotace                     (v tis. Kč)</t>
  </si>
  <si>
    <t>vl. zdroje                  a úvěr                               (v tis. Kč)</t>
  </si>
  <si>
    <t>Úspory energie v bytových domech - Anenská č.p. 689</t>
  </si>
  <si>
    <t>2021-2026</t>
  </si>
  <si>
    <t>2021-2023</t>
  </si>
  <si>
    <t>Rekonstrukce domu č.p. 1083 na ul. Těšínská. Po rekonstrukci bude v 1.NP sídlit přestupkové oddělení magistrátu města Frýdku-Místku a kontaktní centrum městské policie. V 2.NP bude sídlit administrativa městské policie a provozně sociální zázemí městské policie, vč. zázemí terénní pracovníků městské policie – dispečink, instruktážní místnost, šatny se sprchami atd.</t>
  </si>
  <si>
    <t>Nejdůležitější připravované investiční akce statutárního města Frýdek-Místek pro možnou realizaci v l. 2021-2024</t>
  </si>
  <si>
    <t>5.</t>
  </si>
  <si>
    <t>2020-2022</t>
  </si>
  <si>
    <t>Ve Frýdku-Místku, 13. 7. 2020</t>
  </si>
  <si>
    <t>Penzion pro seniory, Lískovecká 86 - rekonstrukce bytových jader - IV. etapa</t>
  </si>
  <si>
    <t>Rekonstrukce bytových jader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</si>
</sst>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.5"/>
      <name val="Tahoma"/>
      <family val="2"/>
      <charset val="238"/>
    </font>
    <font>
      <b/>
      <sz val="10.5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/>
    <xf numFmtId="0" fontId="1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14" fontId="5" fillId="2" borderId="7" xfId="0" applyNumberFormat="1" applyFont="1" applyFill="1" applyBorder="1" applyAlignment="1">
      <alignment horizontal="left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3" fontId="6" fillId="0" borderId="2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right" vertical="center"/>
    </xf>
    <xf numFmtId="3" fontId="5" fillId="2" borderId="17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"/>
  <sheetViews>
    <sheetView tabSelected="1" zoomScaleNormal="100" workbookViewId="0">
      <pane ySplit="1" topLeftCell="A2" activePane="bottomLeft" state="frozen"/>
      <selection pane="bottomLeft" activeCell="F33" sqref="F33:H33"/>
    </sheetView>
  </sheetViews>
  <sheetFormatPr defaultRowHeight="12.75" x14ac:dyDescent="0.2"/>
  <cols>
    <col min="1" max="1" width="3.5703125" style="1" bestFit="1" customWidth="1"/>
    <col min="2" max="2" width="22.7109375" style="1" customWidth="1"/>
    <col min="3" max="3" width="30.7109375" style="1" customWidth="1"/>
    <col min="4" max="4" width="18.42578125" style="1" customWidth="1"/>
    <col min="5" max="6" width="11.7109375" style="3" customWidth="1"/>
    <col min="7" max="7" width="12.140625" style="1" customWidth="1"/>
    <col min="8" max="8" width="12" style="3" customWidth="1"/>
    <col min="9" max="9" width="14.42578125" style="1" customWidth="1"/>
    <col min="10" max="16384" width="9.140625" style="1"/>
  </cols>
  <sheetData>
    <row r="3" spans="1:12" ht="32.25" customHeight="1" x14ac:dyDescent="0.2">
      <c r="A3" s="10"/>
      <c r="B3" s="41" t="s">
        <v>81</v>
      </c>
      <c r="C3" s="41"/>
      <c r="D3" s="42"/>
      <c r="E3" s="42"/>
      <c r="F3" s="42"/>
      <c r="G3" s="42"/>
      <c r="H3" s="42"/>
      <c r="I3" s="42"/>
    </row>
    <row r="4" spans="1:12" s="2" customFormat="1" ht="26.25" customHeight="1" thickBot="1" x14ac:dyDescent="0.25">
      <c r="A4" s="10"/>
      <c r="B4" s="10"/>
      <c r="C4" s="10"/>
      <c r="D4" s="10"/>
      <c r="E4" s="11"/>
      <c r="F4" s="11"/>
      <c r="G4" s="11"/>
      <c r="H4" s="10"/>
      <c r="I4" s="11"/>
      <c r="J4" s="7"/>
    </row>
    <row r="5" spans="1:12" s="4" customFormat="1" ht="35.25" customHeight="1" thickBot="1" x14ac:dyDescent="0.25">
      <c r="A5" s="46" t="s">
        <v>54</v>
      </c>
      <c r="B5" s="52" t="s">
        <v>0</v>
      </c>
      <c r="C5" s="44" t="s">
        <v>56</v>
      </c>
      <c r="D5" s="44" t="s">
        <v>1</v>
      </c>
      <c r="E5" s="44" t="s">
        <v>72</v>
      </c>
      <c r="F5" s="50" t="s">
        <v>73</v>
      </c>
      <c r="G5" s="51"/>
      <c r="H5" s="44" t="s">
        <v>57</v>
      </c>
      <c r="I5" s="48" t="s">
        <v>55</v>
      </c>
      <c r="J5" s="5"/>
    </row>
    <row r="6" spans="1:12" s="4" customFormat="1" ht="48" customHeight="1" thickBot="1" x14ac:dyDescent="0.25">
      <c r="A6" s="47"/>
      <c r="B6" s="53"/>
      <c r="C6" s="45"/>
      <c r="D6" s="45"/>
      <c r="E6" s="45"/>
      <c r="F6" s="12" t="s">
        <v>76</v>
      </c>
      <c r="G6" s="12" t="s">
        <v>75</v>
      </c>
      <c r="H6" s="45"/>
      <c r="I6" s="49"/>
      <c r="J6" s="5"/>
    </row>
    <row r="7" spans="1:12" ht="54" x14ac:dyDescent="0.2">
      <c r="A7" s="13" t="s">
        <v>37</v>
      </c>
      <c r="B7" s="14" t="s">
        <v>10</v>
      </c>
      <c r="C7" s="15" t="s">
        <v>58</v>
      </c>
      <c r="D7" s="16" t="s">
        <v>4</v>
      </c>
      <c r="E7" s="17">
        <v>246386</v>
      </c>
      <c r="F7" s="17">
        <f>9780+155+28485+27+19618</f>
        <v>58065</v>
      </c>
      <c r="G7" s="17">
        <f>29015+19982+9133</f>
        <v>58130</v>
      </c>
      <c r="H7" s="17">
        <v>143053.4</v>
      </c>
      <c r="I7" s="18" t="s">
        <v>34</v>
      </c>
      <c r="J7" s="6"/>
    </row>
    <row r="8" spans="1:12" s="4" customFormat="1" ht="40.5" x14ac:dyDescent="0.2">
      <c r="A8" s="19" t="s">
        <v>38</v>
      </c>
      <c r="B8" s="20" t="s">
        <v>15</v>
      </c>
      <c r="C8" s="20" t="s">
        <v>16</v>
      </c>
      <c r="D8" s="21" t="s">
        <v>11</v>
      </c>
      <c r="E8" s="22">
        <v>17515.8</v>
      </c>
      <c r="F8" s="22">
        <v>0</v>
      </c>
      <c r="G8" s="22">
        <v>0</v>
      </c>
      <c r="H8" s="22">
        <v>8934.4</v>
      </c>
      <c r="I8" s="23" t="s">
        <v>22</v>
      </c>
      <c r="J8" s="5"/>
    </row>
    <row r="9" spans="1:12" s="4" customFormat="1" ht="54" x14ac:dyDescent="0.2">
      <c r="A9" s="19" t="s">
        <v>39</v>
      </c>
      <c r="B9" s="20" t="s">
        <v>35</v>
      </c>
      <c r="C9" s="20" t="s">
        <v>36</v>
      </c>
      <c r="D9" s="24" t="s">
        <v>33</v>
      </c>
      <c r="E9" s="22">
        <v>62459</v>
      </c>
      <c r="F9" s="22">
        <f>5000+15546</f>
        <v>20546</v>
      </c>
      <c r="G9" s="22">
        <v>0</v>
      </c>
      <c r="H9" s="22">
        <v>0</v>
      </c>
      <c r="I9" s="25" t="s">
        <v>83</v>
      </c>
      <c r="J9" s="5"/>
    </row>
    <row r="10" spans="1:12" s="4" customFormat="1" ht="41.25" customHeight="1" x14ac:dyDescent="0.2">
      <c r="A10" s="19" t="s">
        <v>40</v>
      </c>
      <c r="B10" s="20" t="s">
        <v>5</v>
      </c>
      <c r="C10" s="20" t="s">
        <v>59</v>
      </c>
      <c r="D10" s="21" t="s">
        <v>3</v>
      </c>
      <c r="E10" s="22">
        <v>30000</v>
      </c>
      <c r="F10" s="22">
        <v>30000</v>
      </c>
      <c r="G10" s="22">
        <v>0</v>
      </c>
      <c r="H10" s="22">
        <v>0</v>
      </c>
      <c r="I10" s="23" t="s">
        <v>23</v>
      </c>
      <c r="J10" s="6"/>
    </row>
    <row r="11" spans="1:12" s="4" customFormat="1" ht="67.5" x14ac:dyDescent="0.2">
      <c r="A11" s="19" t="s">
        <v>82</v>
      </c>
      <c r="B11" s="20" t="s">
        <v>6</v>
      </c>
      <c r="C11" s="20" t="s">
        <v>60</v>
      </c>
      <c r="D11" s="21" t="s">
        <v>11</v>
      </c>
      <c r="E11" s="22">
        <v>56000</v>
      </c>
      <c r="F11" s="22">
        <v>0</v>
      </c>
      <c r="G11" s="22">
        <v>0</v>
      </c>
      <c r="H11" s="22">
        <v>0</v>
      </c>
      <c r="I11" s="23" t="s">
        <v>79</v>
      </c>
      <c r="J11" s="5"/>
    </row>
    <row r="12" spans="1:12" s="4" customFormat="1" ht="54" x14ac:dyDescent="0.2">
      <c r="A12" s="19" t="s">
        <v>41</v>
      </c>
      <c r="B12" s="20" t="s">
        <v>7</v>
      </c>
      <c r="C12" s="20" t="s">
        <v>61</v>
      </c>
      <c r="D12" s="21" t="s">
        <v>11</v>
      </c>
      <c r="E12" s="22">
        <v>81600</v>
      </c>
      <c r="F12" s="22">
        <v>0</v>
      </c>
      <c r="G12" s="22">
        <v>0</v>
      </c>
      <c r="H12" s="22">
        <v>3500</v>
      </c>
      <c r="I12" s="23" t="s">
        <v>22</v>
      </c>
      <c r="J12" s="7"/>
      <c r="K12" s="2"/>
    </row>
    <row r="13" spans="1:12" s="2" customFormat="1" ht="40.5" x14ac:dyDescent="0.2">
      <c r="A13" s="19" t="s">
        <v>42</v>
      </c>
      <c r="B13" s="20" t="s">
        <v>8</v>
      </c>
      <c r="C13" s="20" t="s">
        <v>62</v>
      </c>
      <c r="D13" s="21" t="s">
        <v>27</v>
      </c>
      <c r="E13" s="22">
        <v>100000</v>
      </c>
      <c r="F13" s="22">
        <f>422+429+347</f>
        <v>1198</v>
      </c>
      <c r="G13" s="22">
        <v>0</v>
      </c>
      <c r="H13" s="22">
        <v>12000</v>
      </c>
      <c r="I13" s="23" t="s">
        <v>78</v>
      </c>
      <c r="J13" s="6"/>
      <c r="K13" s="1"/>
      <c r="L13" s="1"/>
    </row>
    <row r="14" spans="1:12" ht="202.5" x14ac:dyDescent="0.2">
      <c r="A14" s="19" t="s">
        <v>43</v>
      </c>
      <c r="B14" s="20" t="s">
        <v>9</v>
      </c>
      <c r="C14" s="20" t="s">
        <v>63</v>
      </c>
      <c r="D14" s="21" t="s">
        <v>31</v>
      </c>
      <c r="E14" s="22">
        <v>56000</v>
      </c>
      <c r="F14" s="22">
        <f>14189+944</f>
        <v>15133</v>
      </c>
      <c r="G14" s="22">
        <v>0</v>
      </c>
      <c r="H14" s="22">
        <v>3000</v>
      </c>
      <c r="I14" s="23" t="s">
        <v>14</v>
      </c>
      <c r="J14" s="6"/>
    </row>
    <row r="15" spans="1:12" ht="94.5" x14ac:dyDescent="0.2">
      <c r="A15" s="19" t="s">
        <v>44</v>
      </c>
      <c r="B15" s="20" t="s">
        <v>12</v>
      </c>
      <c r="C15" s="20" t="s">
        <v>64</v>
      </c>
      <c r="D15" s="24" t="s">
        <v>28</v>
      </c>
      <c r="E15" s="26">
        <v>12427</v>
      </c>
      <c r="F15" s="26">
        <f>3300+2700</f>
        <v>6000</v>
      </c>
      <c r="G15" s="26">
        <v>0</v>
      </c>
      <c r="H15" s="27">
        <v>5000</v>
      </c>
      <c r="I15" s="28" t="s">
        <v>14</v>
      </c>
      <c r="J15" s="6"/>
    </row>
    <row r="16" spans="1:12" ht="40.5" x14ac:dyDescent="0.2">
      <c r="A16" s="19" t="s">
        <v>45</v>
      </c>
      <c r="B16" s="20" t="s">
        <v>13</v>
      </c>
      <c r="C16" s="20" t="s">
        <v>65</v>
      </c>
      <c r="D16" s="29" t="s">
        <v>32</v>
      </c>
      <c r="E16" s="26">
        <v>6158</v>
      </c>
      <c r="F16" s="26">
        <v>4516</v>
      </c>
      <c r="G16" s="26">
        <v>0</v>
      </c>
      <c r="H16" s="27">
        <v>0</v>
      </c>
      <c r="I16" s="28">
        <v>2021</v>
      </c>
      <c r="J16" s="6"/>
    </row>
    <row r="17" spans="1:9" ht="54" x14ac:dyDescent="0.2">
      <c r="A17" s="19" t="s">
        <v>46</v>
      </c>
      <c r="B17" s="20" t="s">
        <v>17</v>
      </c>
      <c r="C17" s="20" t="s">
        <v>66</v>
      </c>
      <c r="D17" s="29" t="s">
        <v>3</v>
      </c>
      <c r="E17" s="26">
        <v>25000</v>
      </c>
      <c r="F17" s="26">
        <v>5000</v>
      </c>
      <c r="G17" s="26">
        <v>0</v>
      </c>
      <c r="H17" s="27">
        <v>3000</v>
      </c>
      <c r="I17" s="28" t="s">
        <v>14</v>
      </c>
    </row>
    <row r="18" spans="1:9" ht="162" x14ac:dyDescent="0.2">
      <c r="A18" s="19" t="s">
        <v>47</v>
      </c>
      <c r="B18" s="20" t="s">
        <v>18</v>
      </c>
      <c r="C18" s="20" t="s">
        <v>80</v>
      </c>
      <c r="D18" s="29" t="s">
        <v>3</v>
      </c>
      <c r="E18" s="26">
        <v>65000</v>
      </c>
      <c r="F18" s="26">
        <v>5879</v>
      </c>
      <c r="G18" s="26">
        <v>0</v>
      </c>
      <c r="H18" s="27">
        <v>5000</v>
      </c>
      <c r="I18" s="28" t="s">
        <v>14</v>
      </c>
    </row>
    <row r="19" spans="1:9" ht="81" x14ac:dyDescent="0.2">
      <c r="A19" s="19" t="s">
        <v>48</v>
      </c>
      <c r="B19" s="20" t="s">
        <v>19</v>
      </c>
      <c r="C19" s="20" t="s">
        <v>67</v>
      </c>
      <c r="D19" s="29" t="s">
        <v>3</v>
      </c>
      <c r="E19" s="26">
        <v>3500</v>
      </c>
      <c r="F19" s="26">
        <v>199</v>
      </c>
      <c r="G19" s="26">
        <v>0</v>
      </c>
      <c r="H19" s="27">
        <v>0</v>
      </c>
      <c r="I19" s="28">
        <v>2021</v>
      </c>
    </row>
    <row r="20" spans="1:9" ht="54" x14ac:dyDescent="0.2">
      <c r="A20" s="19" t="s">
        <v>49</v>
      </c>
      <c r="B20" s="20" t="s">
        <v>77</v>
      </c>
      <c r="C20" s="20" t="s">
        <v>29</v>
      </c>
      <c r="D20" s="21" t="s">
        <v>30</v>
      </c>
      <c r="E20" s="22">
        <v>30000</v>
      </c>
      <c r="F20" s="22">
        <v>293</v>
      </c>
      <c r="G20" s="22">
        <v>0</v>
      </c>
      <c r="H20" s="22">
        <v>10988.9</v>
      </c>
      <c r="I20" s="25" t="s">
        <v>22</v>
      </c>
    </row>
    <row r="21" spans="1:9" ht="40.5" x14ac:dyDescent="0.2">
      <c r="A21" s="19" t="s">
        <v>50</v>
      </c>
      <c r="B21" s="20" t="s">
        <v>20</v>
      </c>
      <c r="C21" s="20" t="s">
        <v>68</v>
      </c>
      <c r="D21" s="24" t="s">
        <v>3</v>
      </c>
      <c r="E21" s="26">
        <v>15000</v>
      </c>
      <c r="F21" s="26">
        <v>213</v>
      </c>
      <c r="G21" s="26">
        <v>0</v>
      </c>
      <c r="H21" s="27">
        <v>0</v>
      </c>
      <c r="I21" s="28" t="s">
        <v>25</v>
      </c>
    </row>
    <row r="22" spans="1:9" ht="99.75" customHeight="1" x14ac:dyDescent="0.2">
      <c r="A22" s="19" t="s">
        <v>51</v>
      </c>
      <c r="B22" s="20" t="s">
        <v>21</v>
      </c>
      <c r="C22" s="20" t="s">
        <v>74</v>
      </c>
      <c r="D22" s="24" t="s">
        <v>2</v>
      </c>
      <c r="E22" s="26">
        <v>13000</v>
      </c>
      <c r="F22" s="26">
        <v>0</v>
      </c>
      <c r="G22" s="26">
        <v>0</v>
      </c>
      <c r="H22" s="27">
        <v>0</v>
      </c>
      <c r="I22" s="28" t="s">
        <v>26</v>
      </c>
    </row>
    <row r="23" spans="1:9" ht="72" customHeight="1" x14ac:dyDescent="0.2">
      <c r="A23" s="19" t="s">
        <v>52</v>
      </c>
      <c r="B23" s="20" t="s">
        <v>70</v>
      </c>
      <c r="C23" s="20" t="s">
        <v>71</v>
      </c>
      <c r="D23" s="24" t="s">
        <v>2</v>
      </c>
      <c r="E23" s="26">
        <v>17868</v>
      </c>
      <c r="F23" s="26">
        <v>0</v>
      </c>
      <c r="G23" s="26">
        <v>0</v>
      </c>
      <c r="H23" s="27">
        <v>12507</v>
      </c>
      <c r="I23" s="28" t="s">
        <v>69</v>
      </c>
    </row>
    <row r="24" spans="1:9" ht="54.75" thickBot="1" x14ac:dyDescent="0.25">
      <c r="A24" s="39" t="s">
        <v>53</v>
      </c>
      <c r="B24" s="33" t="s">
        <v>85</v>
      </c>
      <c r="C24" s="33" t="s">
        <v>86</v>
      </c>
      <c r="D24" s="34" t="s">
        <v>11</v>
      </c>
      <c r="E24" s="35">
        <v>10000</v>
      </c>
      <c r="F24" s="35">
        <v>0</v>
      </c>
      <c r="G24" s="35">
        <v>0</v>
      </c>
      <c r="H24" s="36">
        <v>0</v>
      </c>
      <c r="I24" s="37" t="s">
        <v>22</v>
      </c>
    </row>
    <row r="25" spans="1:9" ht="18" customHeight="1" thickBot="1" x14ac:dyDescent="0.25">
      <c r="A25" s="38"/>
      <c r="B25" s="30" t="s">
        <v>24</v>
      </c>
      <c r="C25" s="30"/>
      <c r="D25" s="30"/>
      <c r="E25" s="31">
        <f>SUM(E7:E24)</f>
        <v>847913.8</v>
      </c>
      <c r="F25" s="31">
        <f>SUM(F7:F24)</f>
        <v>147042</v>
      </c>
      <c r="G25" s="31">
        <f>SUM(G7:G24)</f>
        <v>58130</v>
      </c>
      <c r="H25" s="31">
        <f>SUM(H7:H24)</f>
        <v>206983.69999999998</v>
      </c>
      <c r="I25" s="32"/>
    </row>
    <row r="26" spans="1:9" x14ac:dyDescent="0.2">
      <c r="A26" s="9"/>
    </row>
    <row r="31" spans="1:9" x14ac:dyDescent="0.2">
      <c r="B31" s="8"/>
    </row>
    <row r="32" spans="1:9" ht="13.5" x14ac:dyDescent="0.2">
      <c r="B32" s="40" t="s">
        <v>84</v>
      </c>
      <c r="C32" s="10"/>
      <c r="D32" s="10"/>
      <c r="E32" s="11"/>
      <c r="F32" s="43"/>
      <c r="G32" s="43"/>
      <c r="H32" s="43"/>
      <c r="I32" s="10"/>
    </row>
    <row r="33" spans="2:9" ht="13.5" x14ac:dyDescent="0.2">
      <c r="B33" s="10"/>
      <c r="C33" s="10"/>
      <c r="D33" s="10"/>
      <c r="E33" s="11"/>
      <c r="F33" s="43"/>
      <c r="G33" s="43"/>
      <c r="H33" s="43"/>
      <c r="I33" s="10"/>
    </row>
    <row r="34" spans="2:9" ht="13.5" x14ac:dyDescent="0.2">
      <c r="B34" s="10"/>
      <c r="C34" s="10"/>
      <c r="D34" s="10"/>
      <c r="E34" s="11"/>
      <c r="F34" s="11"/>
      <c r="G34" s="10"/>
      <c r="H34" s="11"/>
      <c r="I34" s="10"/>
    </row>
    <row r="35" spans="2:9" ht="13.5" x14ac:dyDescent="0.2">
      <c r="B35" s="10"/>
      <c r="C35" s="10"/>
      <c r="D35" s="10"/>
      <c r="E35" s="11"/>
      <c r="F35" s="11"/>
      <c r="G35" s="10"/>
      <c r="H35" s="11"/>
      <c r="I35" s="10"/>
    </row>
    <row r="36" spans="2:9" ht="13.5" x14ac:dyDescent="0.2">
      <c r="B36" s="10"/>
      <c r="C36" s="10"/>
      <c r="D36" s="10"/>
      <c r="E36" s="11"/>
      <c r="F36" s="11"/>
      <c r="G36" s="10"/>
      <c r="H36" s="11"/>
      <c r="I36" s="10"/>
    </row>
    <row r="37" spans="2:9" ht="13.5" x14ac:dyDescent="0.2">
      <c r="B37" s="10"/>
      <c r="C37" s="10"/>
      <c r="D37" s="10"/>
      <c r="E37" s="11"/>
      <c r="F37" s="11"/>
      <c r="G37" s="10"/>
      <c r="H37" s="11"/>
      <c r="I37" s="10"/>
    </row>
  </sheetData>
  <mergeCells count="11">
    <mergeCell ref="B3:I3"/>
    <mergeCell ref="F32:H32"/>
    <mergeCell ref="F33:H33"/>
    <mergeCell ref="H5:H6"/>
    <mergeCell ref="A5:A6"/>
    <mergeCell ref="I5:I6"/>
    <mergeCell ref="F5:G5"/>
    <mergeCell ref="B5:B6"/>
    <mergeCell ref="C5:C6"/>
    <mergeCell ref="D5:D6"/>
    <mergeCell ref="E5:E6"/>
  </mergeCells>
  <phoneticPr fontId="0" type="noConversion"/>
  <pageMargins left="0.39370078740157483" right="0.39370078740157483" top="0.31496062992125984" bottom="0.31496062992125984" header="0.35433070866141736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MěÚ 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Kubatova</dc:creator>
  <cp:lastModifiedBy>Ivo Sztwiertnia</cp:lastModifiedBy>
  <cp:lastPrinted>2020-07-13T13:48:28Z</cp:lastPrinted>
  <dcterms:created xsi:type="dcterms:W3CDTF">2007-09-24T10:47:54Z</dcterms:created>
  <dcterms:modified xsi:type="dcterms:W3CDTF">2020-07-14T06:02:03Z</dcterms:modified>
</cp:coreProperties>
</file>